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tte\Desktop\Klub Litteam\F3L\"/>
    </mc:Choice>
  </mc:AlternateContent>
  <xr:revisionPtr revIDLastSave="0" documentId="13_ncr:1_{C84138E3-FC64-4D7F-8AEA-7A770E04AD7F}" xr6:coauthVersionLast="47" xr6:coauthVersionMax="47" xr10:uidLastSave="{00000000-0000-0000-0000-000000000000}"/>
  <bookViews>
    <workbookView xWindow="-108" yWindow="-108" windowWidth="23256" windowHeight="12456" activeTab="1" xr2:uid="{FB5FF7D6-9247-4821-A04B-380AD753B6E8}"/>
  </bookViews>
  <sheets>
    <sheet name="2022" sheetId="2" r:id="rId1"/>
    <sheet name="2023" sheetId="1" r:id="rId2"/>
    <sheet name="Statistic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1" i="3" l="1"/>
  <c r="J31" i="3"/>
  <c r="J48" i="3"/>
  <c r="J64" i="3"/>
  <c r="J100" i="3"/>
  <c r="J101" i="3"/>
  <c r="J102" i="3"/>
  <c r="J103" i="3"/>
  <c r="J32" i="3"/>
  <c r="J65" i="3"/>
  <c r="J110" i="3"/>
  <c r="J104" i="3"/>
  <c r="J111" i="3"/>
  <c r="J112" i="3"/>
  <c r="J92" i="3"/>
  <c r="J105" i="3"/>
  <c r="J43" i="3"/>
  <c r="J74" i="3"/>
  <c r="J113" i="3"/>
  <c r="J106" i="3"/>
  <c r="J44" i="3"/>
  <c r="J114" i="3"/>
  <c r="J93" i="3"/>
  <c r="J124" i="3"/>
  <c r="J60" i="3"/>
  <c r="J115" i="3"/>
  <c r="J116" i="3"/>
  <c r="J117" i="3"/>
  <c r="J107" i="3"/>
  <c r="J94" i="3"/>
  <c r="J61" i="3"/>
  <c r="J118" i="3"/>
  <c r="J119" i="3"/>
  <c r="J120" i="3"/>
  <c r="J53" i="3"/>
  <c r="J95" i="3"/>
  <c r="J62" i="3"/>
  <c r="J75" i="3"/>
  <c r="J45" i="3"/>
  <c r="J121" i="3"/>
  <c r="J96" i="3"/>
  <c r="J108" i="3"/>
  <c r="J122" i="3"/>
  <c r="J97" i="3"/>
  <c r="J123" i="3"/>
  <c r="J98" i="3"/>
  <c r="J99" i="3"/>
  <c r="H12" i="3"/>
  <c r="J12" i="3" s="1"/>
  <c r="J10" i="3"/>
  <c r="J13" i="3"/>
  <c r="J9" i="3"/>
  <c r="J8" i="3"/>
  <c r="J21" i="3"/>
  <c r="J14" i="3"/>
  <c r="J76" i="3"/>
  <c r="J40" i="3"/>
  <c r="J41" i="3"/>
  <c r="J27" i="3"/>
  <c r="J42" i="3"/>
  <c r="J33" i="3"/>
  <c r="J11" i="3"/>
  <c r="J54" i="3"/>
  <c r="J25" i="3"/>
  <c r="J55" i="3"/>
  <c r="J56" i="3"/>
  <c r="J30" i="3"/>
  <c r="J77" i="3"/>
  <c r="J78" i="3"/>
  <c r="J57" i="3"/>
  <c r="J16" i="3"/>
  <c r="J63" i="3"/>
  <c r="J46" i="3"/>
  <c r="J7" i="3"/>
  <c r="J58" i="3"/>
  <c r="J79" i="3"/>
  <c r="J35" i="3"/>
  <c r="J80" i="3"/>
  <c r="J29" i="3"/>
  <c r="J81" i="3"/>
  <c r="J37" i="3"/>
  <c r="J59" i="3"/>
  <c r="J34" i="3"/>
  <c r="J24" i="3"/>
  <c r="J82" i="3"/>
  <c r="J83" i="3"/>
  <c r="J84" i="3"/>
  <c r="J15" i="3"/>
  <c r="J36" i="3"/>
  <c r="J18" i="3"/>
  <c r="J85" i="3"/>
  <c r="J17" i="3"/>
  <c r="J23" i="3"/>
  <c r="J22" i="3"/>
  <c r="J69" i="3"/>
  <c r="J26" i="3"/>
  <c r="J68" i="3"/>
  <c r="J50" i="3"/>
  <c r="J86" i="3"/>
  <c r="J87" i="3"/>
  <c r="J39" i="3"/>
  <c r="J20" i="3"/>
  <c r="J19" i="3"/>
  <c r="J38" i="3"/>
  <c r="J51" i="3"/>
  <c r="J88" i="3"/>
  <c r="J52" i="3"/>
  <c r="J70" i="3"/>
  <c r="J66" i="3"/>
  <c r="J47" i="3"/>
  <c r="J28" i="3"/>
  <c r="J71" i="3"/>
  <c r="J72" i="3"/>
  <c r="J49" i="3"/>
  <c r="J67" i="3"/>
  <c r="J109" i="3"/>
  <c r="J73" i="3"/>
  <c r="J89" i="3"/>
  <c r="J90" i="3"/>
  <c r="G90" i="2"/>
  <c r="G80" i="2"/>
  <c r="G78" i="2"/>
  <c r="G68" i="2"/>
  <c r="G67" i="2"/>
  <c r="G65" i="2"/>
  <c r="G52" i="2"/>
  <c r="G47" i="2"/>
  <c r="G40" i="2"/>
  <c r="G35" i="2"/>
  <c r="G34" i="2"/>
  <c r="G27" i="2"/>
  <c r="G98" i="2"/>
  <c r="G89" i="2"/>
  <c r="G74" i="2"/>
  <c r="G20" i="2"/>
  <c r="G69" i="2"/>
  <c r="G64" i="2"/>
  <c r="G62" i="2"/>
  <c r="H33" i="2"/>
  <c r="G33" i="2" s="1"/>
  <c r="H28" i="2"/>
  <c r="G28" i="2"/>
  <c r="H9" i="2"/>
  <c r="G9" i="2" s="1"/>
  <c r="H10" i="2"/>
  <c r="G10" i="2" s="1"/>
  <c r="H7" i="2"/>
  <c r="G7" i="2" s="1"/>
  <c r="G58" i="2"/>
  <c r="G49" i="2"/>
  <c r="G11" i="2"/>
  <c r="G97" i="2"/>
  <c r="G94" i="2"/>
  <c r="G22" i="2"/>
  <c r="G13" i="2"/>
  <c r="G60" i="2"/>
  <c r="G19" i="2"/>
  <c r="G38" i="2"/>
  <c r="G8" i="2"/>
  <c r="G54" i="2"/>
  <c r="G16" i="2"/>
  <c r="G77" i="2"/>
  <c r="G75" i="2"/>
  <c r="G41" i="2"/>
  <c r="G23" i="2"/>
  <c r="G18" i="2"/>
  <c r="G84" i="2"/>
  <c r="G43" i="2"/>
  <c r="G56" i="2"/>
  <c r="G50" i="2"/>
  <c r="G24" i="2"/>
  <c r="G12" i="2"/>
  <c r="G81" i="2"/>
  <c r="G25" i="2"/>
  <c r="G93" i="2"/>
  <c r="G88" i="2"/>
  <c r="G29" i="2"/>
  <c r="G36" i="2"/>
  <c r="G30" i="2"/>
  <c r="G45" i="2"/>
  <c r="G51" i="2"/>
  <c r="G72" i="2"/>
  <c r="G44" i="2"/>
  <c r="G55" i="2"/>
  <c r="G21" i="2"/>
  <c r="G48" i="2"/>
  <c r="G91" i="2"/>
  <c r="G31" i="2"/>
  <c r="G76" i="2"/>
  <c r="G37" i="2"/>
  <c r="G61" i="2"/>
  <c r="G14" i="2"/>
  <c r="G53" i="2"/>
  <c r="G71" i="2"/>
  <c r="G17" i="2"/>
  <c r="G57" i="2"/>
  <c r="G73" i="2"/>
  <c r="G87" i="2"/>
  <c r="G46" i="2"/>
  <c r="G42" i="2"/>
  <c r="G39" i="2"/>
  <c r="G66" i="2"/>
  <c r="G63" i="2"/>
  <c r="G59" i="2"/>
  <c r="G82" i="2"/>
  <c r="G79" i="2"/>
  <c r="G85" i="2"/>
  <c r="G92" i="2"/>
  <c r="G26" i="2"/>
  <c r="G96" i="2"/>
  <c r="G70" i="2"/>
  <c r="G86" i="2"/>
  <c r="G95" i="2"/>
  <c r="G99" i="2"/>
  <c r="G83" i="2"/>
  <c r="G15" i="2"/>
  <c r="G32" i="2"/>
  <c r="K75" i="1"/>
  <c r="K26" i="1"/>
  <c r="G26" i="1" s="1"/>
  <c r="K16" i="1"/>
  <c r="G16" i="1" s="1"/>
  <c r="K52" i="1"/>
  <c r="G52" i="1" s="1"/>
  <c r="K12" i="1"/>
  <c r="G12" i="1" s="1"/>
  <c r="G14" i="1"/>
  <c r="G9" i="1"/>
  <c r="G23" i="1"/>
  <c r="G71" i="1"/>
  <c r="G10" i="1"/>
  <c r="G28" i="1"/>
  <c r="G88" i="1"/>
  <c r="G27" i="1"/>
  <c r="G41" i="1"/>
  <c r="G91" i="1"/>
  <c r="G93" i="1"/>
  <c r="G95" i="1"/>
  <c r="G96" i="1"/>
  <c r="G33" i="1"/>
  <c r="G31" i="1"/>
  <c r="G34" i="1"/>
  <c r="G17" i="1"/>
  <c r="G101" i="1"/>
  <c r="G103" i="1"/>
  <c r="G105" i="1"/>
  <c r="G30" i="1"/>
  <c r="G39" i="1"/>
  <c r="G108" i="1"/>
  <c r="G110" i="1"/>
  <c r="G112" i="1"/>
  <c r="G43" i="1"/>
  <c r="G117" i="1"/>
  <c r="G119" i="1"/>
  <c r="G125" i="1"/>
  <c r="G126" i="1"/>
  <c r="G38" i="1"/>
  <c r="G128" i="1"/>
  <c r="G130" i="1"/>
  <c r="G132" i="1"/>
  <c r="G137" i="1"/>
  <c r="G45" i="1"/>
  <c r="G44" i="1"/>
  <c r="G141" i="1"/>
  <c r="G142" i="1"/>
  <c r="G50" i="1"/>
  <c r="G144" i="1"/>
  <c r="G49" i="1"/>
  <c r="G47" i="1"/>
  <c r="G48" i="1"/>
  <c r="G151" i="1"/>
  <c r="G162" i="1"/>
  <c r="G86" i="1"/>
  <c r="G97" i="1"/>
  <c r="G92" i="1"/>
  <c r="G107" i="1"/>
  <c r="G35" i="1"/>
  <c r="G116" i="1"/>
  <c r="G122" i="1"/>
  <c r="G123" i="1"/>
  <c r="G18" i="1"/>
  <c r="G127" i="1"/>
  <c r="G20" i="1"/>
  <c r="G133" i="1"/>
  <c r="G40" i="1"/>
  <c r="G19" i="1"/>
  <c r="G143" i="1"/>
  <c r="G148" i="1"/>
  <c r="G149" i="1"/>
  <c r="G150" i="1"/>
  <c r="G153" i="1"/>
  <c r="G22" i="1"/>
  <c r="G155" i="1"/>
  <c r="G156" i="1"/>
  <c r="G51" i="1"/>
  <c r="G160" i="1"/>
  <c r="G21" i="1"/>
  <c r="G161" i="1"/>
  <c r="G164" i="1"/>
  <c r="G165" i="1"/>
  <c r="G166" i="1"/>
  <c r="G61" i="1"/>
  <c r="G76" i="1"/>
  <c r="G83" i="1"/>
  <c r="G94" i="1"/>
  <c r="G98" i="1"/>
  <c r="G109" i="1"/>
  <c r="G111" i="1"/>
  <c r="G121" i="1"/>
  <c r="G129" i="1"/>
  <c r="G131" i="1"/>
  <c r="G134" i="1"/>
  <c r="G138" i="1"/>
  <c r="G146" i="1"/>
  <c r="G147" i="1"/>
  <c r="G158" i="1"/>
  <c r="G159" i="1"/>
  <c r="G163" i="1"/>
  <c r="G53" i="1"/>
  <c r="G54" i="1"/>
  <c r="G25" i="1"/>
  <c r="G55" i="1"/>
  <c r="G56" i="1"/>
  <c r="G57" i="1"/>
  <c r="G58" i="1"/>
  <c r="G59" i="1"/>
  <c r="G29" i="1"/>
  <c r="G60" i="1"/>
  <c r="G62" i="1"/>
  <c r="G63" i="1"/>
  <c r="G64" i="1"/>
  <c r="G65" i="1"/>
  <c r="G66" i="1"/>
  <c r="G67" i="1"/>
  <c r="G68" i="1"/>
  <c r="G69" i="1"/>
  <c r="G70" i="1"/>
  <c r="G72" i="1"/>
  <c r="G73" i="1"/>
  <c r="G74" i="1"/>
  <c r="G77" i="1"/>
  <c r="G32" i="1"/>
  <c r="G78" i="1"/>
  <c r="G79" i="1"/>
  <c r="G80" i="1"/>
  <c r="G36" i="1"/>
  <c r="G84" i="1"/>
  <c r="G90" i="1"/>
  <c r="G104" i="1"/>
  <c r="G106" i="1"/>
  <c r="G37" i="1"/>
  <c r="G42" i="1"/>
  <c r="G46" i="1"/>
  <c r="G115" i="1"/>
  <c r="G136" i="1"/>
  <c r="G140" i="1"/>
  <c r="G145" i="1"/>
  <c r="G157" i="1"/>
  <c r="G75" i="1"/>
  <c r="G81" i="1"/>
  <c r="G82" i="1"/>
  <c r="G87" i="1"/>
  <c r="G89" i="1"/>
  <c r="G99" i="1"/>
  <c r="G100" i="1"/>
  <c r="G102" i="1"/>
  <c r="G113" i="1"/>
  <c r="G114" i="1"/>
  <c r="G118" i="1"/>
  <c r="G120" i="1"/>
  <c r="G124" i="1"/>
  <c r="G135" i="1"/>
  <c r="G139" i="1"/>
  <c r="G152" i="1"/>
  <c r="G154" i="1"/>
  <c r="I9" i="1"/>
  <c r="I23" i="1"/>
  <c r="I24" i="1"/>
  <c r="G24" i="1" s="1"/>
  <c r="I13" i="1"/>
  <c r="G13" i="1" s="1"/>
  <c r="I7" i="1"/>
  <c r="G7" i="1" s="1"/>
  <c r="H11" i="1"/>
  <c r="G11" i="1" s="1"/>
  <c r="H15" i="1"/>
  <c r="G15" i="1" s="1"/>
  <c r="H86" i="1"/>
  <c r="H12" i="1"/>
  <c r="H92" i="1"/>
  <c r="H7" i="1"/>
  <c r="L85" i="1"/>
  <c r="G85" i="1" s="1"/>
  <c r="L8" i="1"/>
  <c r="G8" i="1" s="1"/>
  <c r="L71" i="1"/>
  <c r="L23" i="1"/>
  <c r="L10" i="1"/>
</calcChain>
</file>

<file path=xl/sharedStrings.xml><?xml version="1.0" encoding="utf-8"?>
<sst xmlns="http://schemas.openxmlformats.org/spreadsheetml/2006/main" count="1414" uniqueCount="334">
  <si>
    <t>Rank</t>
  </si>
  <si>
    <t>Name</t>
  </si>
  <si>
    <t>Surname</t>
  </si>
  <si>
    <t>Podhorany</t>
  </si>
  <si>
    <t>CZE</t>
  </si>
  <si>
    <t>Blankenburg</t>
  </si>
  <si>
    <t>GER</t>
  </si>
  <si>
    <t>Admont</t>
  </si>
  <si>
    <t>AUT</t>
  </si>
  <si>
    <t>Tekovsky Hradok</t>
  </si>
  <si>
    <t>SVK</t>
  </si>
  <si>
    <t>2.-3.9.2023</t>
  </si>
  <si>
    <t>3.-4.6.2023</t>
  </si>
  <si>
    <t>5.-6.8.2023</t>
  </si>
  <si>
    <t>19.-20.8.2023</t>
  </si>
  <si>
    <t>Kaltenkirchen</t>
  </si>
  <si>
    <t>9.-10.9.2023</t>
  </si>
  <si>
    <t>Total</t>
  </si>
  <si>
    <t>Josef</t>
  </si>
  <si>
    <t>Schweiger</t>
  </si>
  <si>
    <t>Frank</t>
  </si>
  <si>
    <t>Holtz</t>
  </si>
  <si>
    <t>Country</t>
  </si>
  <si>
    <t>Category</t>
  </si>
  <si>
    <t>Henri</t>
  </si>
  <si>
    <t>Sander</t>
  </si>
  <si>
    <t>SEN</t>
  </si>
  <si>
    <t>Vincent</t>
  </si>
  <si>
    <t>Merlijn</t>
  </si>
  <si>
    <t>NED</t>
  </si>
  <si>
    <t>Michael</t>
  </si>
  <si>
    <t>Schmidkunz</t>
  </si>
  <si>
    <t>Moritz</t>
  </si>
  <si>
    <t>Meinhardt</t>
  </si>
  <si>
    <t>Gert</t>
  </si>
  <si>
    <t>Schuster</t>
  </si>
  <si>
    <t>Senol</t>
  </si>
  <si>
    <t>Soner</t>
  </si>
  <si>
    <t>TUR</t>
  </si>
  <si>
    <t>Wakkermann</t>
  </si>
  <si>
    <t>Loet</t>
  </si>
  <si>
    <t>Monique</t>
  </si>
  <si>
    <t>Janik</t>
  </si>
  <si>
    <t>Niklas</t>
  </si>
  <si>
    <t>Klamm</t>
  </si>
  <si>
    <t>Tore</t>
  </si>
  <si>
    <t>Schlief</t>
  </si>
  <si>
    <t>Martin</t>
  </si>
  <si>
    <t>Kinkow</t>
  </si>
  <si>
    <t>Max</t>
  </si>
  <si>
    <t>Ulrich</t>
  </si>
  <si>
    <t>Bendixen</t>
  </si>
  <si>
    <t>Nils</t>
  </si>
  <si>
    <t>Hoffman</t>
  </si>
  <si>
    <t>Hans</t>
  </si>
  <si>
    <t>Kruse</t>
  </si>
  <si>
    <t>Robin</t>
  </si>
  <si>
    <t>Schelkens</t>
  </si>
  <si>
    <t>Tom</t>
  </si>
  <si>
    <t>Angermann</t>
  </si>
  <si>
    <t>Colin</t>
  </si>
  <si>
    <t>Wirtz</t>
  </si>
  <si>
    <t>Thorsten</t>
  </si>
  <si>
    <t>Grage</t>
  </si>
  <si>
    <t>Josse Rudolf</t>
  </si>
  <si>
    <t>Eckert</t>
  </si>
  <si>
    <t>Pascal</t>
  </si>
  <si>
    <t>Stier</t>
  </si>
  <si>
    <t>Andre</t>
  </si>
  <si>
    <t>Spangenberg</t>
  </si>
  <si>
    <t>Dirk</t>
  </si>
  <si>
    <t>Freitag</t>
  </si>
  <si>
    <t>Schuth</t>
  </si>
  <si>
    <t>Kolja</t>
  </si>
  <si>
    <t>Heinemann</t>
  </si>
  <si>
    <t>Lars</t>
  </si>
  <si>
    <t>Steinbach</t>
  </si>
  <si>
    <t>Jurgen</t>
  </si>
  <si>
    <t>Baden</t>
  </si>
  <si>
    <t>Jens Peter</t>
  </si>
  <si>
    <t>Weike</t>
  </si>
  <si>
    <t>Andreas</t>
  </si>
  <si>
    <t>Petra</t>
  </si>
  <si>
    <t>Wildgrube</t>
  </si>
  <si>
    <t>Mario</t>
  </si>
  <si>
    <t>Scaller</t>
  </si>
  <si>
    <t>Berendse</t>
  </si>
  <si>
    <t>Hajo</t>
  </si>
  <si>
    <t>Halm</t>
  </si>
  <si>
    <t>Jens</t>
  </si>
  <si>
    <t>Zimmermann</t>
  </si>
  <si>
    <t>Dieter</t>
  </si>
  <si>
    <t>Queck</t>
  </si>
  <si>
    <t>Klaus</t>
  </si>
  <si>
    <t>Rico</t>
  </si>
  <si>
    <t>Caglar</t>
  </si>
  <si>
    <t>Tuncay</t>
  </si>
  <si>
    <t>Loius</t>
  </si>
  <si>
    <t>Bayer</t>
  </si>
  <si>
    <t>Luis</t>
  </si>
  <si>
    <t>Schulze</t>
  </si>
  <si>
    <t>Lutz</t>
  </si>
  <si>
    <t>Schacht</t>
  </si>
  <si>
    <t>Stefan</t>
  </si>
  <si>
    <t>Samweis</t>
  </si>
  <si>
    <t>Bufe</t>
  </si>
  <si>
    <t>Corrina</t>
  </si>
  <si>
    <t>Groth</t>
  </si>
  <si>
    <t>Lorenz</t>
  </si>
  <si>
    <t>Littva</t>
  </si>
  <si>
    <t>Jan</t>
  </si>
  <si>
    <t>Plevko</t>
  </si>
  <si>
    <t>Jakub</t>
  </si>
  <si>
    <t>Kostan</t>
  </si>
  <si>
    <t>Jaroslav</t>
  </si>
  <si>
    <t>Kulich</t>
  </si>
  <si>
    <t>Ivo</t>
  </si>
  <si>
    <t>Bartek</t>
  </si>
  <si>
    <t>Juraj</t>
  </si>
  <si>
    <t>Nemcek</t>
  </si>
  <si>
    <t>Lubos</t>
  </si>
  <si>
    <t>Miroslav</t>
  </si>
  <si>
    <t>Simsa</t>
  </si>
  <si>
    <t>Rezler</t>
  </si>
  <si>
    <t>Ondrej</t>
  </si>
  <si>
    <t>Mokriz</t>
  </si>
  <si>
    <t>Chyba</t>
  </si>
  <si>
    <t>Karol</t>
  </si>
  <si>
    <t>Polonec</t>
  </si>
  <si>
    <t>Pavol</t>
  </si>
  <si>
    <t>Formanek</t>
  </si>
  <si>
    <t>Oldrich</t>
  </si>
  <si>
    <t>Vencel</t>
  </si>
  <si>
    <t>Hruby</t>
  </si>
  <si>
    <t>Tomas</t>
  </si>
  <si>
    <t>Citara</t>
  </si>
  <si>
    <t>Andrej</t>
  </si>
  <si>
    <t>Kalenda</t>
  </si>
  <si>
    <t>Vojtech</t>
  </si>
  <si>
    <t>Karel</t>
  </si>
  <si>
    <t>Chytil</t>
  </si>
  <si>
    <t>Minarik</t>
  </si>
  <si>
    <t>Milos</t>
  </si>
  <si>
    <t>Fous</t>
  </si>
  <si>
    <t>Ondej</t>
  </si>
  <si>
    <t>Krbec</t>
  </si>
  <si>
    <t>Daniel</t>
  </si>
  <si>
    <t>Zima</t>
  </si>
  <si>
    <t>Stary</t>
  </si>
  <si>
    <t>Jiri</t>
  </si>
  <si>
    <t>Kalhous</t>
  </si>
  <si>
    <t>Vaclav</t>
  </si>
  <si>
    <t>Haluska</t>
  </si>
  <si>
    <t>Bohuslav</t>
  </si>
  <si>
    <t>Lukas</t>
  </si>
  <si>
    <t>Nespechal</t>
  </si>
  <si>
    <t>Zdenek</t>
  </si>
  <si>
    <t>Kysel</t>
  </si>
  <si>
    <t>Ornth</t>
  </si>
  <si>
    <t>Jozef</t>
  </si>
  <si>
    <t>Rolenec</t>
  </si>
  <si>
    <t>Adam</t>
  </si>
  <si>
    <t>Burda</t>
  </si>
  <si>
    <t>Hyksa</t>
  </si>
  <si>
    <t>Mate</t>
  </si>
  <si>
    <t>Gejza</t>
  </si>
  <si>
    <t>JUN</t>
  </si>
  <si>
    <t>Robert</t>
  </si>
  <si>
    <t>Gramß</t>
  </si>
  <si>
    <t>Weiß</t>
  </si>
  <si>
    <t>Vark</t>
  </si>
  <si>
    <t>van Arjen</t>
  </si>
  <si>
    <t>Jarausch</t>
  </si>
  <si>
    <t>Karsten</t>
  </si>
  <si>
    <t>Hanebutte</t>
  </si>
  <si>
    <t>Konig</t>
  </si>
  <si>
    <t>Paul</t>
  </si>
  <si>
    <t>Aszmons</t>
  </si>
  <si>
    <t>Seidel</t>
  </si>
  <si>
    <t>Norbert</t>
  </si>
  <si>
    <t>Meyer</t>
  </si>
  <si>
    <t>Paehl</t>
  </si>
  <si>
    <t>Ralf</t>
  </si>
  <si>
    <t>Binder</t>
  </si>
  <si>
    <t>Durre</t>
  </si>
  <si>
    <t>Bernd</t>
  </si>
  <si>
    <t>Sadlowski</t>
  </si>
  <si>
    <t>Boldt</t>
  </si>
  <si>
    <t>Weichelt</t>
  </si>
  <si>
    <t>Muller</t>
  </si>
  <si>
    <t>Wolfgang</t>
  </si>
  <si>
    <t>Fromberg</t>
  </si>
  <si>
    <t>Helmut</t>
  </si>
  <si>
    <t>Grzmislawska</t>
  </si>
  <si>
    <t>Hanna</t>
  </si>
  <si>
    <t>Koch</t>
  </si>
  <si>
    <t>Hartmut</t>
  </si>
  <si>
    <t>Helm</t>
  </si>
  <si>
    <t>Harald</t>
  </si>
  <si>
    <t>Kraus</t>
  </si>
  <si>
    <t>Georg</t>
  </si>
  <si>
    <t>Reichmayr</t>
  </si>
  <si>
    <t>Emanuel</t>
  </si>
  <si>
    <t>Hackenberg</t>
  </si>
  <si>
    <t>Petermann</t>
  </si>
  <si>
    <t>Hengl</t>
  </si>
  <si>
    <t>Roland</t>
  </si>
  <si>
    <t>Schmidbauer</t>
  </si>
  <si>
    <t>Bernhard</t>
  </si>
  <si>
    <t>Brunner</t>
  </si>
  <si>
    <t>Frummel</t>
  </si>
  <si>
    <t>Herbert</t>
  </si>
  <si>
    <t>Hofmann</t>
  </si>
  <si>
    <t>Demegni</t>
  </si>
  <si>
    <t>Gerhard</t>
  </si>
  <si>
    <t>Pomberger</t>
  </si>
  <si>
    <t>Pillinger</t>
  </si>
  <si>
    <t>Sebastian</t>
  </si>
  <si>
    <t>Simon</t>
  </si>
  <si>
    <t>Zeller</t>
  </si>
  <si>
    <t>Pfaffinger</t>
  </si>
  <si>
    <t>Heinz</t>
  </si>
  <si>
    <t>Catharina</t>
  </si>
  <si>
    <t>Symegi</t>
  </si>
  <si>
    <t>Kjell</t>
  </si>
  <si>
    <t>Gallizia</t>
  </si>
  <si>
    <t>Giuseppe</t>
  </si>
  <si>
    <t>ITA</t>
  </si>
  <si>
    <t>Stadlmayr</t>
  </si>
  <si>
    <t>Christian</t>
  </si>
  <si>
    <t>Adler</t>
  </si>
  <si>
    <t>Marcel</t>
  </si>
  <si>
    <t>Gabriel</t>
  </si>
  <si>
    <t>Lukac</t>
  </si>
  <si>
    <t>Michal</t>
  </si>
  <si>
    <t>Reicho</t>
  </si>
  <si>
    <t>Planitzer</t>
  </si>
  <si>
    <t>Kurt</t>
  </si>
  <si>
    <t>Heindler</t>
  </si>
  <si>
    <t>Franz</t>
  </si>
  <si>
    <t>Selina</t>
  </si>
  <si>
    <t>Belovarie</t>
  </si>
  <si>
    <t>Jordan</t>
  </si>
  <si>
    <t>Niederhofer</t>
  </si>
  <si>
    <t>Hock</t>
  </si>
  <si>
    <t>Stadler</t>
  </si>
  <si>
    <t>Graf</t>
  </si>
  <si>
    <t>Felix</t>
  </si>
  <si>
    <t>Alois</t>
  </si>
  <si>
    <t>Schistek</t>
  </si>
  <si>
    <t>Feiersinger</t>
  </si>
  <si>
    <t>Wohr</t>
  </si>
  <si>
    <t>Jamie</t>
  </si>
  <si>
    <t>Adamek</t>
  </si>
  <si>
    <t>Stegovec</t>
  </si>
  <si>
    <t>Peter</t>
  </si>
  <si>
    <t>SLO</t>
  </si>
  <si>
    <t>Tabacek</t>
  </si>
  <si>
    <t>Vlastimil</t>
  </si>
  <si>
    <t>Marc</t>
  </si>
  <si>
    <t>Jure</t>
  </si>
  <si>
    <t>Ivancik</t>
  </si>
  <si>
    <t>Celestiak</t>
  </si>
  <si>
    <t>Duris</t>
  </si>
  <si>
    <t>Milan</t>
  </si>
  <si>
    <t>Sumera</t>
  </si>
  <si>
    <t>Bransky</t>
  </si>
  <si>
    <t>Richard</t>
  </si>
  <si>
    <t>Krajcovic</t>
  </si>
  <si>
    <t>Julius</t>
  </si>
  <si>
    <t>Petrovcic</t>
  </si>
  <si>
    <t>Rajchman</t>
  </si>
  <si>
    <t>Husar</t>
  </si>
  <si>
    <t>Kunkel</t>
  </si>
  <si>
    <t>Frantisek</t>
  </si>
  <si>
    <t>Lemut</t>
  </si>
  <si>
    <t>Marko</t>
  </si>
  <si>
    <t>Alex</t>
  </si>
  <si>
    <t>Slavik</t>
  </si>
  <si>
    <t>Ihring</t>
  </si>
  <si>
    <t>Marian</t>
  </si>
  <si>
    <t>F3L Contest Eurotour 2023</t>
  </si>
  <si>
    <t>F3L Contest Eurotour 2022</t>
  </si>
  <si>
    <t>6.-7.8.2022</t>
  </si>
  <si>
    <t>20.-21.8.2022</t>
  </si>
  <si>
    <t>Wertheim</t>
  </si>
  <si>
    <t>10.-11.9.2022</t>
  </si>
  <si>
    <t>Starmanns</t>
  </si>
  <si>
    <t>Olaf</t>
  </si>
  <si>
    <t>Schmahl</t>
  </si>
  <si>
    <t>Joerg</t>
  </si>
  <si>
    <t>Its</t>
  </si>
  <si>
    <t>de Vries</t>
  </si>
  <si>
    <t>Hafemann</t>
  </si>
  <si>
    <t>Uzun</t>
  </si>
  <si>
    <t>Tunc</t>
  </si>
  <si>
    <t>Lodahl</t>
  </si>
  <si>
    <t>Johanes</t>
  </si>
  <si>
    <t>Gebhardt</t>
  </si>
  <si>
    <t>Valastiak</t>
  </si>
  <si>
    <t>Gosweiner</t>
  </si>
  <si>
    <t>Ronald</t>
  </si>
  <si>
    <t>Sevignani</t>
  </si>
  <si>
    <t>Ortner</t>
  </si>
  <si>
    <t>Mathias</t>
  </si>
  <si>
    <t>Schnepfleitner</t>
  </si>
  <si>
    <t>Chris</t>
  </si>
  <si>
    <t>Forkel</t>
  </si>
  <si>
    <t>Dietmar</t>
  </si>
  <si>
    <t>Golz</t>
  </si>
  <si>
    <t>Gergetz</t>
  </si>
  <si>
    <t>Infanger</t>
  </si>
  <si>
    <t>Walz</t>
  </si>
  <si>
    <t>Thomas</t>
  </si>
  <si>
    <t>Suermann</t>
  </si>
  <si>
    <t>Ulas</t>
  </si>
  <si>
    <t>Gokmen</t>
  </si>
  <si>
    <t>Lowe</t>
  </si>
  <si>
    <t>Viehweger</t>
  </si>
  <si>
    <t>Dobbemann</t>
  </si>
  <si>
    <t>Nick</t>
  </si>
  <si>
    <t>Rastogi</t>
  </si>
  <si>
    <t>Kartik</t>
  </si>
  <si>
    <t>Baumann</t>
  </si>
  <si>
    <t>Jorg</t>
  </si>
  <si>
    <t>Kreisel</t>
  </si>
  <si>
    <t>Raschke</t>
  </si>
  <si>
    <t>Schwartz</t>
  </si>
  <si>
    <t>Wins</t>
  </si>
  <si>
    <t>Fly off</t>
  </si>
  <si>
    <t>Total 1000</t>
  </si>
  <si>
    <t>Qualifying rounds 1000 p.</t>
  </si>
  <si>
    <t>Fly off 1000 p.</t>
  </si>
  <si>
    <t>F3L Eurotour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</si>
</sst>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2" fontId="3" fillId="5" borderId="20" xfId="0" applyNumberFormat="1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2" fontId="3" fillId="3" borderId="26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/>
    </xf>
    <xf numFmtId="2" fontId="3" fillId="5" borderId="29" xfId="0" applyNumberFormat="1" applyFont="1" applyFill="1" applyBorder="1" applyAlignment="1">
      <alignment horizontal="center" vertical="center"/>
    </xf>
    <xf numFmtId="2" fontId="3" fillId="5" borderId="30" xfId="0" applyNumberFormat="1" applyFont="1" applyFill="1" applyBorder="1" applyAlignment="1">
      <alignment horizontal="center" vertical="center"/>
    </xf>
    <xf numFmtId="2" fontId="3" fillId="5" borderId="31" xfId="0" applyNumberFormat="1" applyFont="1" applyFill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horizontal="center" vertical="center"/>
    </xf>
    <xf numFmtId="2" fontId="3" fillId="5" borderId="11" xfId="0" applyNumberFormat="1" applyFont="1" applyFill="1" applyBorder="1" applyAlignment="1">
      <alignment horizontal="center" vertical="center"/>
    </xf>
    <xf numFmtId="2" fontId="3" fillId="5" borderId="2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0" xfId="0" applyFill="1"/>
    <xf numFmtId="0" fontId="3" fillId="3" borderId="1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FA032-D2C8-4B42-98E8-28D3C8DAF42E}">
  <sheetPr>
    <pageSetUpPr fitToPage="1"/>
  </sheetPr>
  <dimension ref="A1:K99"/>
  <sheetViews>
    <sheetView workbookViewId="0"/>
  </sheetViews>
  <sheetFormatPr defaultRowHeight="14.4" x14ac:dyDescent="0.3"/>
  <cols>
    <col min="1" max="1" width="9" style="2" customWidth="1"/>
    <col min="2" max="2" width="6.77734375" style="2" customWidth="1"/>
    <col min="3" max="4" width="13.88671875" style="2" customWidth="1"/>
    <col min="5" max="6" width="8.88671875" style="2"/>
    <col min="7" max="7" width="11.21875" style="2" customWidth="1"/>
    <col min="8" max="8" width="16.44140625" style="3" customWidth="1"/>
    <col min="9" max="10" width="16.44140625" style="4" customWidth="1"/>
    <col min="11" max="11" width="8.88671875" style="2"/>
  </cols>
  <sheetData>
    <row r="1" spans="1:10" ht="15" thickBot="1" x14ac:dyDescent="0.35"/>
    <row r="2" spans="1:10" x14ac:dyDescent="0.3">
      <c r="B2" s="70" t="s">
        <v>282</v>
      </c>
      <c r="C2" s="71"/>
      <c r="D2" s="71"/>
      <c r="E2" s="71"/>
      <c r="F2" s="71"/>
      <c r="G2" s="71"/>
      <c r="H2" s="71"/>
      <c r="I2" s="71"/>
      <c r="J2" s="72"/>
    </row>
    <row r="3" spans="1:10" ht="15" thickBot="1" x14ac:dyDescent="0.35">
      <c r="B3" s="73"/>
      <c r="C3" s="74"/>
      <c r="D3" s="74"/>
      <c r="E3" s="74"/>
      <c r="F3" s="74"/>
      <c r="G3" s="74"/>
      <c r="H3" s="74"/>
      <c r="I3" s="74"/>
      <c r="J3" s="75"/>
    </row>
    <row r="4" spans="1:10" x14ac:dyDescent="0.3">
      <c r="B4" s="76" t="s">
        <v>0</v>
      </c>
      <c r="C4" s="79" t="s">
        <v>1</v>
      </c>
      <c r="D4" s="82" t="s">
        <v>2</v>
      </c>
      <c r="E4" s="82" t="s">
        <v>22</v>
      </c>
      <c r="F4" s="85" t="s">
        <v>23</v>
      </c>
      <c r="G4" s="88" t="s">
        <v>17</v>
      </c>
      <c r="H4" s="49" t="s">
        <v>5</v>
      </c>
      <c r="I4" s="27" t="s">
        <v>7</v>
      </c>
      <c r="J4" s="57" t="s">
        <v>285</v>
      </c>
    </row>
    <row r="5" spans="1:10" x14ac:dyDescent="0.3">
      <c r="B5" s="77"/>
      <c r="C5" s="80"/>
      <c r="D5" s="83"/>
      <c r="E5" s="83"/>
      <c r="F5" s="86"/>
      <c r="G5" s="89"/>
      <c r="H5" s="50" t="s">
        <v>6</v>
      </c>
      <c r="I5" s="9" t="s">
        <v>8</v>
      </c>
      <c r="J5" s="58" t="s">
        <v>8</v>
      </c>
    </row>
    <row r="6" spans="1:10" ht="15" thickBot="1" x14ac:dyDescent="0.35">
      <c r="B6" s="78"/>
      <c r="C6" s="81"/>
      <c r="D6" s="84"/>
      <c r="E6" s="84"/>
      <c r="F6" s="87"/>
      <c r="G6" s="90"/>
      <c r="H6" s="51" t="s">
        <v>283</v>
      </c>
      <c r="I6" s="30" t="s">
        <v>284</v>
      </c>
      <c r="J6" s="59" t="s">
        <v>286</v>
      </c>
    </row>
    <row r="7" spans="1:10" x14ac:dyDescent="0.3">
      <c r="B7" s="33">
        <v>1</v>
      </c>
      <c r="C7" s="39" t="s">
        <v>287</v>
      </c>
      <c r="D7" s="23" t="s">
        <v>288</v>
      </c>
      <c r="E7" s="23" t="s">
        <v>6</v>
      </c>
      <c r="F7" s="40" t="s">
        <v>26</v>
      </c>
      <c r="G7" s="52">
        <f>SUM(H7:J7)</f>
        <v>200.67000000000002</v>
      </c>
      <c r="H7" s="44">
        <f>100+3</f>
        <v>103</v>
      </c>
      <c r="I7" s="55"/>
      <c r="J7" s="60">
        <v>97.67</v>
      </c>
    </row>
    <row r="8" spans="1:10" x14ac:dyDescent="0.3">
      <c r="A8" s="1"/>
      <c r="B8" s="34">
        <v>2</v>
      </c>
      <c r="C8" s="41" t="s">
        <v>21</v>
      </c>
      <c r="D8" s="6" t="s">
        <v>20</v>
      </c>
      <c r="E8" s="6" t="s">
        <v>6</v>
      </c>
      <c r="F8" s="16" t="s">
        <v>26</v>
      </c>
      <c r="G8" s="53">
        <f>SUM(H8:J8)</f>
        <v>199.95999999999998</v>
      </c>
      <c r="H8" s="46">
        <v>98.85</v>
      </c>
      <c r="I8" s="7"/>
      <c r="J8" s="15">
        <v>101.11</v>
      </c>
    </row>
    <row r="9" spans="1:10" x14ac:dyDescent="0.3">
      <c r="B9" s="35">
        <v>3</v>
      </c>
      <c r="C9" s="41" t="s">
        <v>168</v>
      </c>
      <c r="D9" s="6" t="s">
        <v>167</v>
      </c>
      <c r="E9" s="6" t="s">
        <v>6</v>
      </c>
      <c r="F9" s="16" t="s">
        <v>26</v>
      </c>
      <c r="G9" s="53">
        <f>SUM(H9:J9)</f>
        <v>199.73</v>
      </c>
      <c r="H9" s="46">
        <f>99.66+1.5</f>
        <v>101.16</v>
      </c>
      <c r="I9" s="7"/>
      <c r="J9" s="15">
        <v>98.57</v>
      </c>
    </row>
    <row r="10" spans="1:10" x14ac:dyDescent="0.3">
      <c r="B10" s="36">
        <v>4</v>
      </c>
      <c r="C10" s="41" t="s">
        <v>31</v>
      </c>
      <c r="D10" s="6" t="s">
        <v>30</v>
      </c>
      <c r="E10" s="6" t="s">
        <v>6</v>
      </c>
      <c r="F10" s="16" t="s">
        <v>26</v>
      </c>
      <c r="G10" s="53">
        <f>SUM(H10,I10)</f>
        <v>199.37</v>
      </c>
      <c r="H10" s="46">
        <f>99.03+2</f>
        <v>101.03</v>
      </c>
      <c r="I10" s="11">
        <v>98.34</v>
      </c>
      <c r="J10" s="15">
        <v>94.3</v>
      </c>
    </row>
    <row r="11" spans="1:10" x14ac:dyDescent="0.3">
      <c r="B11" s="36">
        <v>5</v>
      </c>
      <c r="C11" s="41" t="s">
        <v>19</v>
      </c>
      <c r="D11" s="6" t="s">
        <v>103</v>
      </c>
      <c r="E11" s="6" t="s">
        <v>6</v>
      </c>
      <c r="F11" s="16" t="s">
        <v>26</v>
      </c>
      <c r="G11" s="53">
        <f t="shared" ref="G11:G31" si="0">SUM(H11:J11)</f>
        <v>195.82999999999998</v>
      </c>
      <c r="H11" s="45"/>
      <c r="I11" s="11">
        <v>99.94</v>
      </c>
      <c r="J11" s="15">
        <v>95.89</v>
      </c>
    </row>
    <row r="12" spans="1:10" x14ac:dyDescent="0.3">
      <c r="B12" s="36">
        <v>6</v>
      </c>
      <c r="C12" s="41" t="s">
        <v>39</v>
      </c>
      <c r="D12" s="6" t="s">
        <v>41</v>
      </c>
      <c r="E12" s="6" t="s">
        <v>29</v>
      </c>
      <c r="F12" s="16" t="s">
        <v>26</v>
      </c>
      <c r="G12" s="53">
        <f t="shared" si="0"/>
        <v>185.9</v>
      </c>
      <c r="H12" s="46">
        <v>90.15</v>
      </c>
      <c r="I12" s="7"/>
      <c r="J12" s="15">
        <v>95.75</v>
      </c>
    </row>
    <row r="13" spans="1:10" x14ac:dyDescent="0.3">
      <c r="B13" s="36">
        <v>7</v>
      </c>
      <c r="C13" s="41" t="s">
        <v>293</v>
      </c>
      <c r="D13" s="6" t="s">
        <v>196</v>
      </c>
      <c r="E13" s="6" t="s">
        <v>6</v>
      </c>
      <c r="F13" s="16" t="s">
        <v>26</v>
      </c>
      <c r="G13" s="53">
        <f t="shared" si="0"/>
        <v>180.79000000000002</v>
      </c>
      <c r="H13" s="46">
        <v>80.45</v>
      </c>
      <c r="I13" s="7"/>
      <c r="J13" s="15">
        <v>100.34</v>
      </c>
    </row>
    <row r="14" spans="1:10" x14ac:dyDescent="0.3">
      <c r="B14" s="36">
        <v>8</v>
      </c>
      <c r="C14" s="41" t="s">
        <v>172</v>
      </c>
      <c r="D14" s="6" t="s">
        <v>173</v>
      </c>
      <c r="E14" s="6" t="s">
        <v>6</v>
      </c>
      <c r="F14" s="16" t="s">
        <v>26</v>
      </c>
      <c r="G14" s="53">
        <f t="shared" si="0"/>
        <v>179.68</v>
      </c>
      <c r="H14" s="46">
        <v>94.98</v>
      </c>
      <c r="I14" s="7"/>
      <c r="J14" s="15">
        <v>84.7</v>
      </c>
    </row>
    <row r="15" spans="1:10" x14ac:dyDescent="0.3">
      <c r="B15" s="36">
        <v>9</v>
      </c>
      <c r="C15" s="41" t="s">
        <v>19</v>
      </c>
      <c r="D15" s="6" t="s">
        <v>18</v>
      </c>
      <c r="E15" s="6" t="s">
        <v>6</v>
      </c>
      <c r="F15" s="16" t="s">
        <v>26</v>
      </c>
      <c r="G15" s="53">
        <f t="shared" si="0"/>
        <v>178.55</v>
      </c>
      <c r="H15" s="45"/>
      <c r="I15" s="11">
        <v>84.37</v>
      </c>
      <c r="J15" s="15">
        <v>94.18</v>
      </c>
    </row>
    <row r="16" spans="1:10" x14ac:dyDescent="0.3">
      <c r="B16" s="36">
        <v>10</v>
      </c>
      <c r="C16" s="41" t="s">
        <v>61</v>
      </c>
      <c r="D16" s="6" t="s">
        <v>62</v>
      </c>
      <c r="E16" s="6" t="s">
        <v>6</v>
      </c>
      <c r="F16" s="16" t="s">
        <v>26</v>
      </c>
      <c r="G16" s="53">
        <f t="shared" si="0"/>
        <v>176.11</v>
      </c>
      <c r="H16" s="46">
        <v>95.21</v>
      </c>
      <c r="I16" s="7"/>
      <c r="J16" s="15">
        <v>80.900000000000006</v>
      </c>
    </row>
    <row r="17" spans="2:10" x14ac:dyDescent="0.3">
      <c r="B17" s="36">
        <v>11</v>
      </c>
      <c r="C17" s="41" t="s">
        <v>174</v>
      </c>
      <c r="D17" s="6" t="s">
        <v>20</v>
      </c>
      <c r="E17" s="6" t="s">
        <v>6</v>
      </c>
      <c r="F17" s="16" t="s">
        <v>26</v>
      </c>
      <c r="G17" s="53">
        <f t="shared" si="0"/>
        <v>167.65</v>
      </c>
      <c r="H17" s="46">
        <v>87.36</v>
      </c>
      <c r="I17" s="7"/>
      <c r="J17" s="15">
        <v>80.290000000000006</v>
      </c>
    </row>
    <row r="18" spans="2:10" x14ac:dyDescent="0.3">
      <c r="B18" s="36">
        <v>12</v>
      </c>
      <c r="C18" s="41" t="s">
        <v>33</v>
      </c>
      <c r="D18" s="6" t="s">
        <v>32</v>
      </c>
      <c r="E18" s="6" t="s">
        <v>6</v>
      </c>
      <c r="F18" s="16" t="s">
        <v>26</v>
      </c>
      <c r="G18" s="53">
        <f t="shared" si="0"/>
        <v>165.76999999999998</v>
      </c>
      <c r="H18" s="46">
        <v>78.31</v>
      </c>
      <c r="I18" s="7"/>
      <c r="J18" s="15">
        <v>87.46</v>
      </c>
    </row>
    <row r="19" spans="2:10" x14ac:dyDescent="0.3">
      <c r="B19" s="36">
        <v>13</v>
      </c>
      <c r="C19" s="41" t="s">
        <v>289</v>
      </c>
      <c r="D19" s="6" t="s">
        <v>290</v>
      </c>
      <c r="E19" s="6" t="s">
        <v>6</v>
      </c>
      <c r="F19" s="16" t="s">
        <v>26</v>
      </c>
      <c r="G19" s="53">
        <f t="shared" si="0"/>
        <v>162.86000000000001</v>
      </c>
      <c r="H19" s="46">
        <v>91.41</v>
      </c>
      <c r="I19" s="7"/>
      <c r="J19" s="15">
        <v>71.45</v>
      </c>
    </row>
    <row r="20" spans="2:10" x14ac:dyDescent="0.3">
      <c r="B20" s="36">
        <v>14</v>
      </c>
      <c r="C20" s="41" t="s">
        <v>307</v>
      </c>
      <c r="D20" s="6" t="s">
        <v>308</v>
      </c>
      <c r="E20" s="6" t="s">
        <v>6</v>
      </c>
      <c r="F20" s="16" t="s">
        <v>26</v>
      </c>
      <c r="G20" s="53">
        <f t="shared" si="0"/>
        <v>160.65</v>
      </c>
      <c r="H20" s="45"/>
      <c r="I20" s="11">
        <v>74.760000000000005</v>
      </c>
      <c r="J20" s="15">
        <v>85.89</v>
      </c>
    </row>
    <row r="21" spans="2:10" x14ac:dyDescent="0.3">
      <c r="B21" s="36">
        <v>15</v>
      </c>
      <c r="C21" s="41" t="s">
        <v>213</v>
      </c>
      <c r="D21" s="6" t="s">
        <v>214</v>
      </c>
      <c r="E21" s="6" t="s">
        <v>6</v>
      </c>
      <c r="F21" s="16" t="s">
        <v>26</v>
      </c>
      <c r="G21" s="53">
        <f t="shared" si="0"/>
        <v>150.51</v>
      </c>
      <c r="H21" s="45"/>
      <c r="I21" s="11">
        <v>83.82</v>
      </c>
      <c r="J21" s="15">
        <v>66.69</v>
      </c>
    </row>
    <row r="22" spans="2:10" x14ac:dyDescent="0.3">
      <c r="B22" s="36">
        <v>16</v>
      </c>
      <c r="C22" s="41" t="s">
        <v>294</v>
      </c>
      <c r="D22" s="6" t="s">
        <v>295</v>
      </c>
      <c r="E22" s="6" t="s">
        <v>6</v>
      </c>
      <c r="F22" s="16" t="s">
        <v>26</v>
      </c>
      <c r="G22" s="53">
        <f t="shared" si="0"/>
        <v>146.19</v>
      </c>
      <c r="H22" s="46">
        <v>75.430000000000007</v>
      </c>
      <c r="I22" s="7"/>
      <c r="J22" s="15">
        <v>70.760000000000005</v>
      </c>
    </row>
    <row r="23" spans="2:10" x14ac:dyDescent="0.3">
      <c r="B23" s="36">
        <v>17</v>
      </c>
      <c r="C23" s="41" t="s">
        <v>39</v>
      </c>
      <c r="D23" s="6" t="s">
        <v>40</v>
      </c>
      <c r="E23" s="6" t="s">
        <v>29</v>
      </c>
      <c r="F23" s="16" t="s">
        <v>26</v>
      </c>
      <c r="G23" s="53">
        <f t="shared" si="0"/>
        <v>142.52000000000001</v>
      </c>
      <c r="H23" s="46">
        <v>49.4</v>
      </c>
      <c r="I23" s="7"/>
      <c r="J23" s="15">
        <v>93.12</v>
      </c>
    </row>
    <row r="24" spans="2:10" x14ac:dyDescent="0.3">
      <c r="B24" s="36">
        <v>18</v>
      </c>
      <c r="C24" s="41" t="s">
        <v>19</v>
      </c>
      <c r="D24" s="6" t="s">
        <v>82</v>
      </c>
      <c r="E24" s="6" t="s">
        <v>6</v>
      </c>
      <c r="F24" s="16" t="s">
        <v>26</v>
      </c>
      <c r="G24" s="53">
        <f t="shared" si="0"/>
        <v>139.31</v>
      </c>
      <c r="H24" s="45"/>
      <c r="I24" s="11">
        <v>74.89</v>
      </c>
      <c r="J24" s="15">
        <v>64.42</v>
      </c>
    </row>
    <row r="25" spans="2:10" x14ac:dyDescent="0.3">
      <c r="B25" s="36">
        <v>19</v>
      </c>
      <c r="C25" s="41" t="s">
        <v>90</v>
      </c>
      <c r="D25" s="6" t="s">
        <v>91</v>
      </c>
      <c r="E25" s="6" t="s">
        <v>6</v>
      </c>
      <c r="F25" s="16" t="s">
        <v>26</v>
      </c>
      <c r="G25" s="53">
        <f t="shared" si="0"/>
        <v>138.87</v>
      </c>
      <c r="H25" s="46">
        <v>64.180000000000007</v>
      </c>
      <c r="I25" s="7"/>
      <c r="J25" s="15">
        <v>74.69</v>
      </c>
    </row>
    <row r="26" spans="2:10" x14ac:dyDescent="0.3">
      <c r="B26" s="36">
        <v>20</v>
      </c>
      <c r="C26" s="41" t="s">
        <v>184</v>
      </c>
      <c r="D26" s="6" t="s">
        <v>185</v>
      </c>
      <c r="E26" s="6" t="s">
        <v>6</v>
      </c>
      <c r="F26" s="16" t="s">
        <v>26</v>
      </c>
      <c r="G26" s="53">
        <f t="shared" si="0"/>
        <v>135.38999999999999</v>
      </c>
      <c r="H26" s="46">
        <v>69.680000000000007</v>
      </c>
      <c r="I26" s="7"/>
      <c r="J26" s="15">
        <v>65.709999999999994</v>
      </c>
    </row>
    <row r="27" spans="2:10" x14ac:dyDescent="0.3">
      <c r="B27" s="36">
        <v>21</v>
      </c>
      <c r="C27" s="41" t="s">
        <v>312</v>
      </c>
      <c r="D27" s="6" t="s">
        <v>313</v>
      </c>
      <c r="E27" s="6" t="s">
        <v>6</v>
      </c>
      <c r="F27" s="16" t="s">
        <v>26</v>
      </c>
      <c r="G27" s="53">
        <f t="shared" si="0"/>
        <v>101.5</v>
      </c>
      <c r="H27" s="45"/>
      <c r="I27" s="7"/>
      <c r="J27" s="15">
        <v>101.5</v>
      </c>
    </row>
    <row r="28" spans="2:10" x14ac:dyDescent="0.3">
      <c r="B28" s="36">
        <v>22</v>
      </c>
      <c r="C28" s="41" t="s">
        <v>25</v>
      </c>
      <c r="D28" s="6" t="s">
        <v>24</v>
      </c>
      <c r="E28" s="6" t="s">
        <v>6</v>
      </c>
      <c r="F28" s="16" t="s">
        <v>26</v>
      </c>
      <c r="G28" s="53">
        <f t="shared" si="0"/>
        <v>100.46</v>
      </c>
      <c r="H28" s="46">
        <f>99.96+0.5</f>
        <v>100.46</v>
      </c>
      <c r="I28" s="7"/>
      <c r="J28" s="18"/>
    </row>
    <row r="29" spans="2:10" x14ac:dyDescent="0.3">
      <c r="B29" s="36">
        <v>23</v>
      </c>
      <c r="C29" s="41" t="s">
        <v>197</v>
      </c>
      <c r="D29" s="6" t="s">
        <v>198</v>
      </c>
      <c r="E29" s="6" t="s">
        <v>8</v>
      </c>
      <c r="F29" s="16" t="s">
        <v>26</v>
      </c>
      <c r="G29" s="53">
        <f t="shared" si="0"/>
        <v>100</v>
      </c>
      <c r="H29" s="45"/>
      <c r="I29" s="11">
        <v>100</v>
      </c>
      <c r="J29" s="18"/>
    </row>
    <row r="30" spans="2:10" x14ac:dyDescent="0.3">
      <c r="B30" s="36">
        <v>24</v>
      </c>
      <c r="C30" s="41" t="s">
        <v>203</v>
      </c>
      <c r="D30" s="6" t="s">
        <v>190</v>
      </c>
      <c r="E30" s="6" t="s">
        <v>8</v>
      </c>
      <c r="F30" s="16" t="s">
        <v>26</v>
      </c>
      <c r="G30" s="53">
        <f t="shared" si="0"/>
        <v>99.72</v>
      </c>
      <c r="H30" s="45"/>
      <c r="I30" s="11">
        <v>99.72</v>
      </c>
      <c r="J30" s="18"/>
    </row>
    <row r="31" spans="2:10" x14ac:dyDescent="0.3">
      <c r="B31" s="36">
        <v>25</v>
      </c>
      <c r="C31" s="41" t="s">
        <v>219</v>
      </c>
      <c r="D31" s="6" t="s">
        <v>167</v>
      </c>
      <c r="E31" s="6" t="s">
        <v>8</v>
      </c>
      <c r="F31" s="16" t="s">
        <v>26</v>
      </c>
      <c r="G31" s="53">
        <f t="shared" si="0"/>
        <v>99.1</v>
      </c>
      <c r="H31" s="45"/>
      <c r="I31" s="11">
        <v>99.1</v>
      </c>
      <c r="J31" s="18"/>
    </row>
    <row r="32" spans="2:10" x14ac:dyDescent="0.3">
      <c r="B32" s="36">
        <v>26</v>
      </c>
      <c r="C32" s="41" t="s">
        <v>109</v>
      </c>
      <c r="D32" s="6" t="s">
        <v>110</v>
      </c>
      <c r="E32" s="6" t="s">
        <v>10</v>
      </c>
      <c r="F32" s="16" t="s">
        <v>26</v>
      </c>
      <c r="G32" s="53">
        <f>SUM(H32,I32,J32)</f>
        <v>96.94</v>
      </c>
      <c r="H32" s="45"/>
      <c r="I32" s="11">
        <v>96.94</v>
      </c>
      <c r="J32" s="18"/>
    </row>
    <row r="33" spans="2:10" x14ac:dyDescent="0.3">
      <c r="B33" s="36">
        <v>27</v>
      </c>
      <c r="C33" s="41" t="s">
        <v>170</v>
      </c>
      <c r="D33" s="6" t="s">
        <v>171</v>
      </c>
      <c r="E33" s="6" t="s">
        <v>29</v>
      </c>
      <c r="F33" s="16" t="s">
        <v>26</v>
      </c>
      <c r="G33" s="53">
        <f t="shared" ref="G33:G64" si="1">SUM(H33:J33)</f>
        <v>96.63</v>
      </c>
      <c r="H33" s="46">
        <f>95.63+1</f>
        <v>96.63</v>
      </c>
      <c r="I33" s="7"/>
      <c r="J33" s="18"/>
    </row>
    <row r="34" spans="2:10" x14ac:dyDescent="0.3">
      <c r="B34" s="36">
        <v>28</v>
      </c>
      <c r="C34" s="41" t="s">
        <v>314</v>
      </c>
      <c r="D34" s="6" t="s">
        <v>81</v>
      </c>
      <c r="E34" s="6" t="s">
        <v>6</v>
      </c>
      <c r="F34" s="16" t="s">
        <v>26</v>
      </c>
      <c r="G34" s="53">
        <f t="shared" si="1"/>
        <v>95.93</v>
      </c>
      <c r="H34" s="45"/>
      <c r="I34" s="7"/>
      <c r="J34" s="15">
        <v>95.93</v>
      </c>
    </row>
    <row r="35" spans="2:10" x14ac:dyDescent="0.3">
      <c r="B35" s="36">
        <v>29</v>
      </c>
      <c r="C35" s="41" t="s">
        <v>315</v>
      </c>
      <c r="D35" s="6" t="s">
        <v>316</v>
      </c>
      <c r="E35" s="6" t="s">
        <v>6</v>
      </c>
      <c r="F35" s="16" t="s">
        <v>26</v>
      </c>
      <c r="G35" s="53">
        <f t="shared" si="1"/>
        <v>94.24</v>
      </c>
      <c r="H35" s="45"/>
      <c r="I35" s="7"/>
      <c r="J35" s="15">
        <v>94.24</v>
      </c>
    </row>
    <row r="36" spans="2:10" x14ac:dyDescent="0.3">
      <c r="B36" s="36">
        <v>30</v>
      </c>
      <c r="C36" s="41" t="s">
        <v>199</v>
      </c>
      <c r="D36" s="6" t="s">
        <v>200</v>
      </c>
      <c r="E36" s="6" t="s">
        <v>8</v>
      </c>
      <c r="F36" s="16" t="s">
        <v>26</v>
      </c>
      <c r="G36" s="53">
        <f t="shared" si="1"/>
        <v>93.34</v>
      </c>
      <c r="H36" s="45"/>
      <c r="I36" s="11">
        <v>93.34</v>
      </c>
      <c r="J36" s="18"/>
    </row>
    <row r="37" spans="2:10" x14ac:dyDescent="0.3">
      <c r="B37" s="36">
        <v>31</v>
      </c>
      <c r="C37" s="41" t="s">
        <v>228</v>
      </c>
      <c r="D37" s="6" t="s">
        <v>229</v>
      </c>
      <c r="E37" s="6" t="s">
        <v>8</v>
      </c>
      <c r="F37" s="16" t="s">
        <v>26</v>
      </c>
      <c r="G37" s="53">
        <f t="shared" si="1"/>
        <v>93.3</v>
      </c>
      <c r="H37" s="45"/>
      <c r="I37" s="11">
        <v>93.3</v>
      </c>
      <c r="J37" s="18"/>
    </row>
    <row r="38" spans="2:10" x14ac:dyDescent="0.3">
      <c r="B38" s="36">
        <v>32</v>
      </c>
      <c r="C38" s="41" t="s">
        <v>174</v>
      </c>
      <c r="D38" s="6" t="s">
        <v>70</v>
      </c>
      <c r="E38" s="6" t="s">
        <v>6</v>
      </c>
      <c r="F38" s="16" t="s">
        <v>26</v>
      </c>
      <c r="G38" s="53">
        <f t="shared" si="1"/>
        <v>93.11</v>
      </c>
      <c r="H38" s="46">
        <v>93.11</v>
      </c>
      <c r="I38" s="7"/>
      <c r="J38" s="18"/>
    </row>
    <row r="39" spans="2:10" x14ac:dyDescent="0.3">
      <c r="B39" s="36">
        <v>33</v>
      </c>
      <c r="C39" s="41" t="s">
        <v>46</v>
      </c>
      <c r="D39" s="6" t="s">
        <v>47</v>
      </c>
      <c r="E39" s="6" t="s">
        <v>6</v>
      </c>
      <c r="F39" s="16" t="s">
        <v>26</v>
      </c>
      <c r="G39" s="53">
        <f t="shared" si="1"/>
        <v>92.67</v>
      </c>
      <c r="H39" s="45"/>
      <c r="I39" s="7"/>
      <c r="J39" s="15">
        <v>92.67</v>
      </c>
    </row>
    <row r="40" spans="2:10" x14ac:dyDescent="0.3">
      <c r="B40" s="36">
        <v>34</v>
      </c>
      <c r="C40" s="41" t="s">
        <v>317</v>
      </c>
      <c r="D40" s="6" t="s">
        <v>255</v>
      </c>
      <c r="E40" s="6" t="s">
        <v>6</v>
      </c>
      <c r="F40" s="16" t="s">
        <v>26</v>
      </c>
      <c r="G40" s="53">
        <f t="shared" si="1"/>
        <v>91.58</v>
      </c>
      <c r="H40" s="45"/>
      <c r="I40" s="7"/>
      <c r="J40" s="15">
        <v>91.58</v>
      </c>
    </row>
    <row r="41" spans="2:10" x14ac:dyDescent="0.3">
      <c r="B41" s="36">
        <v>35</v>
      </c>
      <c r="C41" s="41" t="s">
        <v>236</v>
      </c>
      <c r="D41" s="6" t="s">
        <v>237</v>
      </c>
      <c r="E41" s="6" t="s">
        <v>8</v>
      </c>
      <c r="F41" s="16" t="s">
        <v>26</v>
      </c>
      <c r="G41" s="53">
        <f t="shared" si="1"/>
        <v>91.44</v>
      </c>
      <c r="H41" s="45"/>
      <c r="I41" s="11">
        <v>91.44</v>
      </c>
      <c r="J41" s="18"/>
    </row>
    <row r="42" spans="2:10" x14ac:dyDescent="0.3">
      <c r="B42" s="36">
        <v>36</v>
      </c>
      <c r="C42" s="41" t="s">
        <v>175</v>
      </c>
      <c r="D42" s="6" t="s">
        <v>176</v>
      </c>
      <c r="E42" s="6" t="s">
        <v>6</v>
      </c>
      <c r="F42" s="16" t="s">
        <v>26</v>
      </c>
      <c r="G42" s="53">
        <f t="shared" si="1"/>
        <v>91.41</v>
      </c>
      <c r="H42" s="46">
        <v>91.41</v>
      </c>
      <c r="I42" s="7"/>
      <c r="J42" s="18"/>
    </row>
    <row r="43" spans="2:10" x14ac:dyDescent="0.3">
      <c r="B43" s="36">
        <v>37</v>
      </c>
      <c r="C43" s="41" t="s">
        <v>177</v>
      </c>
      <c r="D43" s="6" t="s">
        <v>50</v>
      </c>
      <c r="E43" s="6" t="s">
        <v>6</v>
      </c>
      <c r="F43" s="16" t="s">
        <v>26</v>
      </c>
      <c r="G43" s="53">
        <f t="shared" si="1"/>
        <v>90.6</v>
      </c>
      <c r="H43" s="46">
        <v>90.6</v>
      </c>
      <c r="I43" s="7"/>
      <c r="J43" s="18"/>
    </row>
    <row r="44" spans="2:10" x14ac:dyDescent="0.3">
      <c r="B44" s="36">
        <v>38</v>
      </c>
      <c r="C44" s="41" t="s">
        <v>209</v>
      </c>
      <c r="D44" s="6" t="s">
        <v>81</v>
      </c>
      <c r="E44" s="6" t="s">
        <v>8</v>
      </c>
      <c r="F44" s="16" t="s">
        <v>26</v>
      </c>
      <c r="G44" s="53">
        <f t="shared" si="1"/>
        <v>90.29</v>
      </c>
      <c r="H44" s="45"/>
      <c r="I44" s="11">
        <v>90.29</v>
      </c>
      <c r="J44" s="18"/>
    </row>
    <row r="45" spans="2:10" x14ac:dyDescent="0.3">
      <c r="B45" s="36">
        <v>39</v>
      </c>
      <c r="C45" s="41" t="s">
        <v>204</v>
      </c>
      <c r="D45" s="6" t="s">
        <v>182</v>
      </c>
      <c r="E45" s="6" t="s">
        <v>8</v>
      </c>
      <c r="F45" s="16" t="s">
        <v>26</v>
      </c>
      <c r="G45" s="53">
        <f t="shared" si="1"/>
        <v>90.13</v>
      </c>
      <c r="H45" s="45"/>
      <c r="I45" s="11">
        <v>90.13</v>
      </c>
      <c r="J45" s="18"/>
    </row>
    <row r="46" spans="2:10" x14ac:dyDescent="0.3">
      <c r="B46" s="36">
        <v>40</v>
      </c>
      <c r="C46" s="41" t="s">
        <v>42</v>
      </c>
      <c r="D46" s="6" t="s">
        <v>43</v>
      </c>
      <c r="E46" s="6" t="s">
        <v>6</v>
      </c>
      <c r="F46" s="16" t="s">
        <v>26</v>
      </c>
      <c r="G46" s="53">
        <f t="shared" si="1"/>
        <v>89.92</v>
      </c>
      <c r="H46" s="45"/>
      <c r="I46" s="7"/>
      <c r="J46" s="15">
        <v>89.92</v>
      </c>
    </row>
    <row r="47" spans="2:10" x14ac:dyDescent="0.3">
      <c r="B47" s="36">
        <v>41</v>
      </c>
      <c r="C47" s="41" t="s">
        <v>318</v>
      </c>
      <c r="D47" s="6" t="s">
        <v>198</v>
      </c>
      <c r="E47" s="6" t="s">
        <v>6</v>
      </c>
      <c r="F47" s="16" t="s">
        <v>26</v>
      </c>
      <c r="G47" s="53">
        <f t="shared" si="1"/>
        <v>89.19</v>
      </c>
      <c r="H47" s="45"/>
      <c r="I47" s="7"/>
      <c r="J47" s="15">
        <v>89.19</v>
      </c>
    </row>
    <row r="48" spans="2:10" x14ac:dyDescent="0.3">
      <c r="B48" s="36">
        <v>42</v>
      </c>
      <c r="C48" s="41" t="s">
        <v>215</v>
      </c>
      <c r="D48" s="6" t="s">
        <v>208</v>
      </c>
      <c r="E48" s="6" t="s">
        <v>8</v>
      </c>
      <c r="F48" s="16" t="s">
        <v>26</v>
      </c>
      <c r="G48" s="53">
        <f t="shared" si="1"/>
        <v>88.9</v>
      </c>
      <c r="H48" s="45"/>
      <c r="I48" s="11">
        <v>88.9</v>
      </c>
      <c r="J48" s="18"/>
    </row>
    <row r="49" spans="2:10" x14ac:dyDescent="0.3">
      <c r="B49" s="36">
        <v>43</v>
      </c>
      <c r="C49" s="41" t="s">
        <v>299</v>
      </c>
      <c r="D49" s="6" t="s">
        <v>269</v>
      </c>
      <c r="E49" s="6" t="s">
        <v>10</v>
      </c>
      <c r="F49" s="16" t="s">
        <v>26</v>
      </c>
      <c r="G49" s="53">
        <f t="shared" si="1"/>
        <v>88.12</v>
      </c>
      <c r="H49" s="45"/>
      <c r="I49" s="11">
        <v>88.12</v>
      </c>
      <c r="J49" s="18"/>
    </row>
    <row r="50" spans="2:10" x14ac:dyDescent="0.3">
      <c r="B50" s="36">
        <v>44</v>
      </c>
      <c r="C50" s="41" t="s">
        <v>210</v>
      </c>
      <c r="D50" s="6" t="s">
        <v>240</v>
      </c>
      <c r="E50" s="6" t="s">
        <v>8</v>
      </c>
      <c r="F50" s="16" t="s">
        <v>26</v>
      </c>
      <c r="G50" s="53">
        <f t="shared" si="1"/>
        <v>87.86</v>
      </c>
      <c r="H50" s="45"/>
      <c r="I50" s="11">
        <v>87.86</v>
      </c>
      <c r="J50" s="18"/>
    </row>
    <row r="51" spans="2:10" x14ac:dyDescent="0.3">
      <c r="B51" s="36">
        <v>45</v>
      </c>
      <c r="C51" s="41" t="s">
        <v>205</v>
      </c>
      <c r="D51" s="6" t="s">
        <v>206</v>
      </c>
      <c r="E51" s="6" t="s">
        <v>8</v>
      </c>
      <c r="F51" s="16" t="s">
        <v>26</v>
      </c>
      <c r="G51" s="53">
        <f t="shared" si="1"/>
        <v>87.34</v>
      </c>
      <c r="H51" s="45"/>
      <c r="I51" s="11">
        <v>87.34</v>
      </c>
      <c r="J51" s="18"/>
    </row>
    <row r="52" spans="2:10" x14ac:dyDescent="0.3">
      <c r="B52" s="36">
        <v>46</v>
      </c>
      <c r="C52" s="41" t="s">
        <v>319</v>
      </c>
      <c r="D52" s="6" t="s">
        <v>320</v>
      </c>
      <c r="E52" s="6" t="s">
        <v>6</v>
      </c>
      <c r="F52" s="16" t="s">
        <v>26</v>
      </c>
      <c r="G52" s="53">
        <f t="shared" si="1"/>
        <v>87.31</v>
      </c>
      <c r="H52" s="45"/>
      <c r="I52" s="7"/>
      <c r="J52" s="15">
        <v>87.31</v>
      </c>
    </row>
    <row r="53" spans="2:10" x14ac:dyDescent="0.3">
      <c r="B53" s="36">
        <v>47</v>
      </c>
      <c r="C53" s="41" t="s">
        <v>235</v>
      </c>
      <c r="D53" s="6" t="s">
        <v>47</v>
      </c>
      <c r="E53" s="6" t="s">
        <v>8</v>
      </c>
      <c r="F53" s="16" t="s">
        <v>26</v>
      </c>
      <c r="G53" s="53">
        <f t="shared" si="1"/>
        <v>87.19</v>
      </c>
      <c r="H53" s="45"/>
      <c r="I53" s="11">
        <v>87.19</v>
      </c>
      <c r="J53" s="18"/>
    </row>
    <row r="54" spans="2:10" x14ac:dyDescent="0.3">
      <c r="B54" s="36">
        <v>48</v>
      </c>
      <c r="C54" s="41" t="s">
        <v>113</v>
      </c>
      <c r="D54" s="6" t="s">
        <v>114</v>
      </c>
      <c r="E54" s="6" t="s">
        <v>10</v>
      </c>
      <c r="F54" s="16" t="s">
        <v>26</v>
      </c>
      <c r="G54" s="53">
        <f t="shared" si="1"/>
        <v>86.81</v>
      </c>
      <c r="H54" s="45"/>
      <c r="I54" s="11">
        <v>86.81</v>
      </c>
      <c r="J54" s="18"/>
    </row>
    <row r="55" spans="2:10" x14ac:dyDescent="0.3">
      <c r="B55" s="36">
        <v>49</v>
      </c>
      <c r="C55" s="41" t="s">
        <v>212</v>
      </c>
      <c r="D55" s="6" t="s">
        <v>208</v>
      </c>
      <c r="E55" s="6" t="s">
        <v>8</v>
      </c>
      <c r="F55" s="16" t="s">
        <v>26</v>
      </c>
      <c r="G55" s="53">
        <f t="shared" si="1"/>
        <v>86.37</v>
      </c>
      <c r="H55" s="45"/>
      <c r="I55" s="11">
        <v>86.37</v>
      </c>
      <c r="J55" s="18"/>
    </row>
    <row r="56" spans="2:10" x14ac:dyDescent="0.3">
      <c r="B56" s="36">
        <v>50</v>
      </c>
      <c r="C56" s="41" t="s">
        <v>53</v>
      </c>
      <c r="D56" s="6" t="s">
        <v>54</v>
      </c>
      <c r="E56" s="6" t="s">
        <v>6</v>
      </c>
      <c r="F56" s="16" t="s">
        <v>26</v>
      </c>
      <c r="G56" s="53">
        <f t="shared" si="1"/>
        <v>86.16</v>
      </c>
      <c r="H56" s="45"/>
      <c r="I56" s="7"/>
      <c r="J56" s="15">
        <v>86.16</v>
      </c>
    </row>
    <row r="57" spans="2:10" x14ac:dyDescent="0.3">
      <c r="B57" s="36">
        <v>51</v>
      </c>
      <c r="C57" s="41" t="s">
        <v>35</v>
      </c>
      <c r="D57" s="6" t="s">
        <v>34</v>
      </c>
      <c r="E57" s="6" t="s">
        <v>6</v>
      </c>
      <c r="F57" s="16" t="s">
        <v>26</v>
      </c>
      <c r="G57" s="53">
        <f t="shared" si="1"/>
        <v>85.02</v>
      </c>
      <c r="H57" s="45"/>
      <c r="I57" s="7"/>
      <c r="J57" s="15">
        <v>85.02</v>
      </c>
    </row>
    <row r="58" spans="2:10" x14ac:dyDescent="0.3">
      <c r="B58" s="36">
        <v>52</v>
      </c>
      <c r="C58" s="41" t="s">
        <v>300</v>
      </c>
      <c r="D58" s="6" t="s">
        <v>301</v>
      </c>
      <c r="E58" s="6" t="s">
        <v>8</v>
      </c>
      <c r="F58" s="16" t="s">
        <v>26</v>
      </c>
      <c r="G58" s="53">
        <f t="shared" si="1"/>
        <v>83.66</v>
      </c>
      <c r="H58" s="45"/>
      <c r="I58" s="11">
        <v>83.66</v>
      </c>
      <c r="J58" s="18"/>
    </row>
    <row r="59" spans="2:10" x14ac:dyDescent="0.3">
      <c r="B59" s="36">
        <v>53</v>
      </c>
      <c r="C59" s="41" t="s">
        <v>245</v>
      </c>
      <c r="D59" s="6" t="s">
        <v>192</v>
      </c>
      <c r="E59" s="6" t="s">
        <v>8</v>
      </c>
      <c r="F59" s="16" t="s">
        <v>26</v>
      </c>
      <c r="G59" s="53">
        <f t="shared" si="1"/>
        <v>83.57</v>
      </c>
      <c r="H59" s="45"/>
      <c r="I59" s="11">
        <v>83.57</v>
      </c>
      <c r="J59" s="18"/>
    </row>
    <row r="60" spans="2:10" x14ac:dyDescent="0.3">
      <c r="B60" s="36">
        <v>54</v>
      </c>
      <c r="C60" s="41" t="s">
        <v>292</v>
      </c>
      <c r="D60" s="6" t="s">
        <v>291</v>
      </c>
      <c r="E60" s="6" t="s">
        <v>29</v>
      </c>
      <c r="F60" s="16" t="s">
        <v>26</v>
      </c>
      <c r="G60" s="53">
        <f t="shared" si="1"/>
        <v>82.45</v>
      </c>
      <c r="H60" s="46">
        <v>82.45</v>
      </c>
      <c r="I60" s="7"/>
      <c r="J60" s="18"/>
    </row>
    <row r="61" spans="2:10" x14ac:dyDescent="0.3">
      <c r="B61" s="37">
        <v>55</v>
      </c>
      <c r="C61" s="41" t="s">
        <v>212</v>
      </c>
      <c r="D61" s="6" t="s">
        <v>232</v>
      </c>
      <c r="E61" s="6" t="s">
        <v>8</v>
      </c>
      <c r="F61" s="16" t="s">
        <v>166</v>
      </c>
      <c r="G61" s="53">
        <f t="shared" si="1"/>
        <v>80.23</v>
      </c>
      <c r="H61" s="45"/>
      <c r="I61" s="11">
        <v>80.23</v>
      </c>
      <c r="J61" s="18"/>
    </row>
    <row r="62" spans="2:10" x14ac:dyDescent="0.3">
      <c r="B62" s="36">
        <v>56</v>
      </c>
      <c r="C62" s="41" t="s">
        <v>302</v>
      </c>
      <c r="D62" s="6" t="s">
        <v>18</v>
      </c>
      <c r="E62" s="6" t="s">
        <v>8</v>
      </c>
      <c r="F62" s="16" t="s">
        <v>26</v>
      </c>
      <c r="G62" s="53">
        <f t="shared" si="1"/>
        <v>80.150000000000006</v>
      </c>
      <c r="H62" s="45"/>
      <c r="I62" s="11">
        <v>80.150000000000006</v>
      </c>
      <c r="J62" s="18"/>
    </row>
    <row r="63" spans="2:10" x14ac:dyDescent="0.3">
      <c r="B63" s="36">
        <v>57</v>
      </c>
      <c r="C63" s="41" t="s">
        <v>244</v>
      </c>
      <c r="D63" s="6" t="s">
        <v>239</v>
      </c>
      <c r="E63" s="6" t="s">
        <v>8</v>
      </c>
      <c r="F63" s="16" t="s">
        <v>26</v>
      </c>
      <c r="G63" s="53">
        <f t="shared" si="1"/>
        <v>80.02</v>
      </c>
      <c r="H63" s="45"/>
      <c r="I63" s="11">
        <v>80.02</v>
      </c>
      <c r="J63" s="18"/>
    </row>
    <row r="64" spans="2:10" x14ac:dyDescent="0.3">
      <c r="B64" s="36">
        <v>58</v>
      </c>
      <c r="C64" s="41" t="s">
        <v>303</v>
      </c>
      <c r="D64" s="6" t="s">
        <v>304</v>
      </c>
      <c r="E64" s="6" t="s">
        <v>8</v>
      </c>
      <c r="F64" s="16" t="s">
        <v>26</v>
      </c>
      <c r="G64" s="53">
        <f t="shared" si="1"/>
        <v>78.73</v>
      </c>
      <c r="H64" s="45"/>
      <c r="I64" s="11">
        <v>78.73</v>
      </c>
      <c r="J64" s="18"/>
    </row>
    <row r="65" spans="2:10" x14ac:dyDescent="0.3">
      <c r="B65" s="36">
        <v>59</v>
      </c>
      <c r="C65" s="41" t="s">
        <v>321</v>
      </c>
      <c r="D65" s="6" t="s">
        <v>322</v>
      </c>
      <c r="E65" s="6" t="s">
        <v>6</v>
      </c>
      <c r="F65" s="16" t="s">
        <v>26</v>
      </c>
      <c r="G65" s="53">
        <f t="shared" ref="G65:G96" si="2">SUM(H65:J65)</f>
        <v>78.349999999999994</v>
      </c>
      <c r="H65" s="45"/>
      <c r="I65" s="7"/>
      <c r="J65" s="15">
        <v>78.349999999999994</v>
      </c>
    </row>
    <row r="66" spans="2:10" x14ac:dyDescent="0.3">
      <c r="B66" s="36">
        <v>60</v>
      </c>
      <c r="C66" s="41" t="s">
        <v>178</v>
      </c>
      <c r="D66" s="6" t="s">
        <v>179</v>
      </c>
      <c r="E66" s="6" t="s">
        <v>6</v>
      </c>
      <c r="F66" s="16" t="s">
        <v>26</v>
      </c>
      <c r="G66" s="53">
        <f t="shared" si="2"/>
        <v>78.010000000000005</v>
      </c>
      <c r="H66" s="46">
        <v>78.010000000000005</v>
      </c>
      <c r="I66" s="7"/>
      <c r="J66" s="18"/>
    </row>
    <row r="67" spans="2:10" x14ac:dyDescent="0.3">
      <c r="B67" s="36">
        <v>61</v>
      </c>
      <c r="C67" s="41" t="s">
        <v>323</v>
      </c>
      <c r="D67" s="6" t="s">
        <v>324</v>
      </c>
      <c r="E67" s="6" t="s">
        <v>6</v>
      </c>
      <c r="F67" s="16" t="s">
        <v>26</v>
      </c>
      <c r="G67" s="53">
        <f t="shared" si="2"/>
        <v>77.52</v>
      </c>
      <c r="H67" s="45"/>
      <c r="I67" s="7"/>
      <c r="J67" s="15">
        <v>77.52</v>
      </c>
    </row>
    <row r="68" spans="2:10" x14ac:dyDescent="0.3">
      <c r="B68" s="36">
        <v>62</v>
      </c>
      <c r="C68" s="41" t="s">
        <v>325</v>
      </c>
      <c r="D68" s="6" t="s">
        <v>198</v>
      </c>
      <c r="E68" s="6" t="s">
        <v>6</v>
      </c>
      <c r="F68" s="16" t="s">
        <v>26</v>
      </c>
      <c r="G68" s="53">
        <f t="shared" si="2"/>
        <v>76.92</v>
      </c>
      <c r="H68" s="45"/>
      <c r="I68" s="7"/>
      <c r="J68" s="15">
        <v>76.92</v>
      </c>
    </row>
    <row r="69" spans="2:10" x14ac:dyDescent="0.3">
      <c r="B69" s="36">
        <v>63</v>
      </c>
      <c r="C69" s="41" t="s">
        <v>305</v>
      </c>
      <c r="D69" s="6" t="s">
        <v>306</v>
      </c>
      <c r="E69" s="6" t="s">
        <v>8</v>
      </c>
      <c r="F69" s="16" t="s">
        <v>26</v>
      </c>
      <c r="G69" s="53">
        <f t="shared" si="2"/>
        <v>76.41</v>
      </c>
      <c r="H69" s="45"/>
      <c r="I69" s="11">
        <v>76.41</v>
      </c>
      <c r="J69" s="18"/>
    </row>
    <row r="70" spans="2:10" x14ac:dyDescent="0.3">
      <c r="B70" s="36">
        <v>64</v>
      </c>
      <c r="C70" s="41" t="s">
        <v>250</v>
      </c>
      <c r="D70" s="6" t="s">
        <v>18</v>
      </c>
      <c r="E70" s="6" t="s">
        <v>8</v>
      </c>
      <c r="F70" s="16" t="s">
        <v>26</v>
      </c>
      <c r="G70" s="53">
        <f t="shared" si="2"/>
        <v>76.17</v>
      </c>
      <c r="H70" s="45"/>
      <c r="I70" s="11">
        <v>76.17</v>
      </c>
      <c r="J70" s="18"/>
    </row>
    <row r="71" spans="2:10" x14ac:dyDescent="0.3">
      <c r="B71" s="36">
        <v>65</v>
      </c>
      <c r="C71" s="41" t="s">
        <v>207</v>
      </c>
      <c r="D71" s="6" t="s">
        <v>18</v>
      </c>
      <c r="E71" s="6" t="s">
        <v>8</v>
      </c>
      <c r="F71" s="16" t="s">
        <v>26</v>
      </c>
      <c r="G71" s="53">
        <f t="shared" si="2"/>
        <v>76.05</v>
      </c>
      <c r="H71" s="45"/>
      <c r="I71" s="11">
        <v>76.05</v>
      </c>
      <c r="J71" s="18"/>
    </row>
    <row r="72" spans="2:10" x14ac:dyDescent="0.3">
      <c r="B72" s="36">
        <v>66</v>
      </c>
      <c r="C72" s="41" t="s">
        <v>207</v>
      </c>
      <c r="D72" s="6" t="s">
        <v>208</v>
      </c>
      <c r="E72" s="6" t="s">
        <v>8</v>
      </c>
      <c r="F72" s="16" t="s">
        <v>26</v>
      </c>
      <c r="G72" s="53">
        <f t="shared" si="2"/>
        <v>75.59</v>
      </c>
      <c r="H72" s="45"/>
      <c r="I72" s="11">
        <v>75.59</v>
      </c>
      <c r="J72" s="18"/>
    </row>
    <row r="73" spans="2:10" x14ac:dyDescent="0.3">
      <c r="B73" s="36">
        <v>67</v>
      </c>
      <c r="C73" s="41" t="s">
        <v>36</v>
      </c>
      <c r="D73" s="6" t="s">
        <v>37</v>
      </c>
      <c r="E73" s="6" t="s">
        <v>38</v>
      </c>
      <c r="F73" s="16" t="s">
        <v>26</v>
      </c>
      <c r="G73" s="53">
        <f t="shared" si="2"/>
        <v>75.489999999999995</v>
      </c>
      <c r="H73" s="46">
        <v>75.489999999999995</v>
      </c>
      <c r="I73" s="7"/>
      <c r="J73" s="18"/>
    </row>
    <row r="74" spans="2:10" x14ac:dyDescent="0.3">
      <c r="B74" s="36">
        <v>68</v>
      </c>
      <c r="C74" s="41" t="s">
        <v>309</v>
      </c>
      <c r="D74" s="6" t="s">
        <v>66</v>
      </c>
      <c r="E74" s="6" t="s">
        <v>8</v>
      </c>
      <c r="F74" s="16" t="s">
        <v>26</v>
      </c>
      <c r="G74" s="53">
        <f t="shared" si="2"/>
        <v>73.459999999999994</v>
      </c>
      <c r="H74" s="45"/>
      <c r="I74" s="11">
        <v>73.459999999999994</v>
      </c>
      <c r="J74" s="18"/>
    </row>
    <row r="75" spans="2:10" x14ac:dyDescent="0.3">
      <c r="B75" s="36">
        <v>69</v>
      </c>
      <c r="C75" s="41" t="s">
        <v>201</v>
      </c>
      <c r="D75" s="6" t="s">
        <v>202</v>
      </c>
      <c r="E75" s="6" t="s">
        <v>8</v>
      </c>
      <c r="F75" s="16" t="s">
        <v>26</v>
      </c>
      <c r="G75" s="53">
        <f t="shared" si="2"/>
        <v>73.349999999999994</v>
      </c>
      <c r="H75" s="45"/>
      <c r="I75" s="11">
        <v>73.349999999999994</v>
      </c>
      <c r="J75" s="18"/>
    </row>
    <row r="76" spans="2:10" x14ac:dyDescent="0.3">
      <c r="B76" s="36">
        <v>70</v>
      </c>
      <c r="C76" s="41" t="s">
        <v>223</v>
      </c>
      <c r="D76" s="6" t="s">
        <v>224</v>
      </c>
      <c r="E76" s="6" t="s">
        <v>8</v>
      </c>
      <c r="F76" s="16" t="s">
        <v>26</v>
      </c>
      <c r="G76" s="53">
        <f t="shared" si="2"/>
        <v>72.62</v>
      </c>
      <c r="H76" s="45"/>
      <c r="I76" s="11">
        <v>72.62</v>
      </c>
      <c r="J76" s="18"/>
    </row>
    <row r="77" spans="2:10" x14ac:dyDescent="0.3">
      <c r="B77" s="36">
        <v>71</v>
      </c>
      <c r="C77" s="41" t="s">
        <v>126</v>
      </c>
      <c r="D77" s="6" t="s">
        <v>127</v>
      </c>
      <c r="E77" s="6" t="s">
        <v>10</v>
      </c>
      <c r="F77" s="16" t="s">
        <v>26</v>
      </c>
      <c r="G77" s="53">
        <f t="shared" si="2"/>
        <v>72.34</v>
      </c>
      <c r="H77" s="45"/>
      <c r="I77" s="11">
        <v>72.34</v>
      </c>
      <c r="J77" s="18"/>
    </row>
    <row r="78" spans="2:10" x14ac:dyDescent="0.3">
      <c r="B78" s="36">
        <v>72</v>
      </c>
      <c r="C78" s="41" t="s">
        <v>326</v>
      </c>
      <c r="D78" s="6" t="s">
        <v>103</v>
      </c>
      <c r="E78" s="6" t="s">
        <v>26</v>
      </c>
      <c r="F78" s="16" t="s">
        <v>6</v>
      </c>
      <c r="G78" s="53">
        <f t="shared" si="2"/>
        <v>71.09</v>
      </c>
      <c r="H78" s="45"/>
      <c r="I78" s="7"/>
      <c r="J78" s="15">
        <v>71.09</v>
      </c>
    </row>
    <row r="79" spans="2:10" x14ac:dyDescent="0.3">
      <c r="B79" s="36">
        <v>73</v>
      </c>
      <c r="C79" s="41" t="s">
        <v>35</v>
      </c>
      <c r="D79" s="6" t="s">
        <v>248</v>
      </c>
      <c r="E79" s="6" t="s">
        <v>8</v>
      </c>
      <c r="F79" s="16" t="s">
        <v>26</v>
      </c>
      <c r="G79" s="53">
        <f t="shared" si="2"/>
        <v>70.42</v>
      </c>
      <c r="H79" s="45"/>
      <c r="I79" s="11">
        <v>70.42</v>
      </c>
      <c r="J79" s="18"/>
    </row>
    <row r="80" spans="2:10" x14ac:dyDescent="0.3">
      <c r="B80" s="34">
        <v>74</v>
      </c>
      <c r="C80" s="41" t="s">
        <v>318</v>
      </c>
      <c r="D80" s="6" t="s">
        <v>217</v>
      </c>
      <c r="E80" s="6" t="s">
        <v>6</v>
      </c>
      <c r="F80" s="16" t="s">
        <v>166</v>
      </c>
      <c r="G80" s="53">
        <f t="shared" si="2"/>
        <v>69.17</v>
      </c>
      <c r="H80" s="45"/>
      <c r="I80" s="7"/>
      <c r="J80" s="15">
        <v>69.17</v>
      </c>
    </row>
    <row r="81" spans="2:10" x14ac:dyDescent="0.3">
      <c r="B81" s="36">
        <v>75</v>
      </c>
      <c r="C81" s="41" t="s">
        <v>74</v>
      </c>
      <c r="D81" s="6" t="s">
        <v>75</v>
      </c>
      <c r="E81" s="6" t="s">
        <v>6</v>
      </c>
      <c r="F81" s="16" t="s">
        <v>26</v>
      </c>
      <c r="G81" s="53">
        <f t="shared" si="2"/>
        <v>67.84</v>
      </c>
      <c r="H81" s="45"/>
      <c r="I81" s="7"/>
      <c r="J81" s="15">
        <v>67.84</v>
      </c>
    </row>
    <row r="82" spans="2:10" x14ac:dyDescent="0.3">
      <c r="B82" s="36">
        <v>76</v>
      </c>
      <c r="C82" s="41" t="s">
        <v>69</v>
      </c>
      <c r="D82" s="6" t="s">
        <v>70</v>
      </c>
      <c r="E82" s="6" t="s">
        <v>6</v>
      </c>
      <c r="F82" s="16" t="s">
        <v>26</v>
      </c>
      <c r="G82" s="53">
        <f t="shared" si="2"/>
        <v>66.709999999999994</v>
      </c>
      <c r="H82" s="45"/>
      <c r="I82" s="7"/>
      <c r="J82" s="15">
        <v>66.709999999999994</v>
      </c>
    </row>
    <row r="83" spans="2:10" x14ac:dyDescent="0.3">
      <c r="B83" s="36">
        <v>77</v>
      </c>
      <c r="C83" s="41" t="s">
        <v>191</v>
      </c>
      <c r="D83" s="6" t="s">
        <v>192</v>
      </c>
      <c r="E83" s="6" t="s">
        <v>6</v>
      </c>
      <c r="F83" s="16" t="s">
        <v>26</v>
      </c>
      <c r="G83" s="53">
        <f t="shared" si="2"/>
        <v>66.25</v>
      </c>
      <c r="H83" s="46">
        <v>66.25</v>
      </c>
      <c r="I83" s="7"/>
      <c r="J83" s="18"/>
    </row>
    <row r="84" spans="2:10" x14ac:dyDescent="0.3">
      <c r="B84" s="36">
        <v>78</v>
      </c>
      <c r="C84" s="41" t="s">
        <v>210</v>
      </c>
      <c r="D84" s="6" t="s">
        <v>211</v>
      </c>
      <c r="E84" s="6" t="s">
        <v>8</v>
      </c>
      <c r="F84" s="16" t="s">
        <v>26</v>
      </c>
      <c r="G84" s="53">
        <f t="shared" si="2"/>
        <v>65.09</v>
      </c>
      <c r="H84" s="45"/>
      <c r="I84" s="11">
        <v>65.09</v>
      </c>
      <c r="J84" s="18"/>
    </row>
    <row r="85" spans="2:10" x14ac:dyDescent="0.3">
      <c r="B85" s="36">
        <v>79</v>
      </c>
      <c r="C85" s="41" t="s">
        <v>183</v>
      </c>
      <c r="D85" s="6" t="s">
        <v>20</v>
      </c>
      <c r="E85" s="6" t="s">
        <v>6</v>
      </c>
      <c r="F85" s="16" t="s">
        <v>26</v>
      </c>
      <c r="G85" s="53">
        <f t="shared" si="2"/>
        <v>63.79</v>
      </c>
      <c r="H85" s="46">
        <v>63.79</v>
      </c>
      <c r="I85" s="7"/>
      <c r="J85" s="18"/>
    </row>
    <row r="86" spans="2:10" x14ac:dyDescent="0.3">
      <c r="B86" s="35">
        <v>80</v>
      </c>
      <c r="C86" s="41" t="s">
        <v>42</v>
      </c>
      <c r="D86" s="6" t="s">
        <v>94</v>
      </c>
      <c r="E86" s="6" t="s">
        <v>6</v>
      </c>
      <c r="F86" s="16" t="s">
        <v>166</v>
      </c>
      <c r="G86" s="53">
        <f t="shared" si="2"/>
        <v>62.35</v>
      </c>
      <c r="H86" s="45"/>
      <c r="I86" s="7"/>
      <c r="J86" s="15">
        <v>62.35</v>
      </c>
    </row>
    <row r="87" spans="2:10" x14ac:dyDescent="0.3">
      <c r="B87" s="36">
        <v>81</v>
      </c>
      <c r="C87" s="41" t="s">
        <v>243</v>
      </c>
      <c r="D87" s="6" t="s">
        <v>214</v>
      </c>
      <c r="E87" s="6" t="s">
        <v>8</v>
      </c>
      <c r="F87" s="16" t="s">
        <v>26</v>
      </c>
      <c r="G87" s="53">
        <f t="shared" si="2"/>
        <v>62.32</v>
      </c>
      <c r="H87" s="45"/>
      <c r="I87" s="11">
        <v>62.32</v>
      </c>
      <c r="J87" s="18"/>
    </row>
    <row r="88" spans="2:10" x14ac:dyDescent="0.3">
      <c r="B88" s="36">
        <v>82</v>
      </c>
      <c r="C88" s="41" t="s">
        <v>100</v>
      </c>
      <c r="D88" s="6" t="s">
        <v>101</v>
      </c>
      <c r="E88" s="6" t="s">
        <v>6</v>
      </c>
      <c r="F88" s="16" t="s">
        <v>26</v>
      </c>
      <c r="G88" s="53">
        <f t="shared" si="2"/>
        <v>61.28</v>
      </c>
      <c r="H88" s="45"/>
      <c r="I88" s="7"/>
      <c r="J88" s="15">
        <v>61.28</v>
      </c>
    </row>
    <row r="89" spans="2:10" x14ac:dyDescent="0.3">
      <c r="B89" s="36">
        <v>83</v>
      </c>
      <c r="C89" s="41" t="s">
        <v>310</v>
      </c>
      <c r="D89" s="6" t="s">
        <v>18</v>
      </c>
      <c r="E89" s="6" t="s">
        <v>6</v>
      </c>
      <c r="F89" s="16" t="s">
        <v>26</v>
      </c>
      <c r="G89" s="53">
        <f t="shared" si="2"/>
        <v>61.02</v>
      </c>
      <c r="H89" s="45"/>
      <c r="I89" s="11">
        <v>61.02</v>
      </c>
      <c r="J89" s="18"/>
    </row>
    <row r="90" spans="2:10" x14ac:dyDescent="0.3">
      <c r="B90" s="36">
        <v>84</v>
      </c>
      <c r="C90" s="41" t="s">
        <v>327</v>
      </c>
      <c r="D90" s="6" t="s">
        <v>20</v>
      </c>
      <c r="E90" s="6" t="s">
        <v>6</v>
      </c>
      <c r="F90" s="16" t="s">
        <v>26</v>
      </c>
      <c r="G90" s="53">
        <f t="shared" si="2"/>
        <v>60.4</v>
      </c>
      <c r="H90" s="45"/>
      <c r="I90" s="7"/>
      <c r="J90" s="15">
        <v>60.4</v>
      </c>
    </row>
    <row r="91" spans="2:10" x14ac:dyDescent="0.3">
      <c r="B91" s="36">
        <v>85</v>
      </c>
      <c r="C91" s="41" t="s">
        <v>212</v>
      </c>
      <c r="D91" s="6" t="s">
        <v>218</v>
      </c>
      <c r="E91" s="6" t="s">
        <v>8</v>
      </c>
      <c r="F91" s="16" t="s">
        <v>166</v>
      </c>
      <c r="G91" s="53">
        <f t="shared" si="2"/>
        <v>60.3</v>
      </c>
      <c r="H91" s="45"/>
      <c r="I91" s="11">
        <v>60.3</v>
      </c>
      <c r="J91" s="18"/>
    </row>
    <row r="92" spans="2:10" x14ac:dyDescent="0.3">
      <c r="B92" s="36">
        <v>86</v>
      </c>
      <c r="C92" s="41" t="s">
        <v>80</v>
      </c>
      <c r="D92" s="6" t="s">
        <v>81</v>
      </c>
      <c r="E92" s="6" t="s">
        <v>6</v>
      </c>
      <c r="F92" s="16" t="s">
        <v>26</v>
      </c>
      <c r="G92" s="53">
        <f t="shared" si="2"/>
        <v>59.07</v>
      </c>
      <c r="H92" s="45"/>
      <c r="I92" s="7"/>
      <c r="J92" s="15">
        <v>59.07</v>
      </c>
    </row>
    <row r="93" spans="2:10" x14ac:dyDescent="0.3">
      <c r="B93" s="36">
        <v>87</v>
      </c>
      <c r="C93" s="41" t="s">
        <v>246</v>
      </c>
      <c r="D93" s="6" t="s">
        <v>247</v>
      </c>
      <c r="E93" s="6" t="s">
        <v>8</v>
      </c>
      <c r="F93" s="16" t="s">
        <v>166</v>
      </c>
      <c r="G93" s="53">
        <f t="shared" si="2"/>
        <v>58.53</v>
      </c>
      <c r="H93" s="45"/>
      <c r="I93" s="11">
        <v>58.53</v>
      </c>
      <c r="J93" s="18"/>
    </row>
    <row r="94" spans="2:10" x14ac:dyDescent="0.3">
      <c r="B94" s="36">
        <v>88</v>
      </c>
      <c r="C94" s="41" t="s">
        <v>296</v>
      </c>
      <c r="D94" s="6" t="s">
        <v>297</v>
      </c>
      <c r="E94" s="6" t="s">
        <v>6</v>
      </c>
      <c r="F94" s="16" t="s">
        <v>26</v>
      </c>
      <c r="G94" s="53">
        <f t="shared" si="2"/>
        <v>57.56</v>
      </c>
      <c r="H94" s="46">
        <v>57.56</v>
      </c>
      <c r="I94" s="7"/>
      <c r="J94" s="18"/>
    </row>
    <row r="95" spans="2:10" x14ac:dyDescent="0.3">
      <c r="B95" s="36">
        <v>89</v>
      </c>
      <c r="C95" s="41" t="s">
        <v>251</v>
      </c>
      <c r="D95" s="6" t="s">
        <v>190</v>
      </c>
      <c r="E95" s="6" t="s">
        <v>8</v>
      </c>
      <c r="F95" s="16" t="s">
        <v>26</v>
      </c>
      <c r="G95" s="53">
        <f t="shared" si="2"/>
        <v>54.51</v>
      </c>
      <c r="H95" s="45"/>
      <c r="I95" s="11">
        <v>54.51</v>
      </c>
      <c r="J95" s="18"/>
    </row>
    <row r="96" spans="2:10" x14ac:dyDescent="0.3">
      <c r="B96" s="36">
        <v>90</v>
      </c>
      <c r="C96" s="41" t="s">
        <v>249</v>
      </c>
      <c r="D96" s="6" t="s">
        <v>206</v>
      </c>
      <c r="E96" s="6" t="s">
        <v>8</v>
      </c>
      <c r="F96" s="16" t="s">
        <v>26</v>
      </c>
      <c r="G96" s="53">
        <f t="shared" si="2"/>
        <v>54.23</v>
      </c>
      <c r="H96" s="45"/>
      <c r="I96" s="11">
        <v>54.23</v>
      </c>
      <c r="J96" s="18"/>
    </row>
    <row r="97" spans="2:10" x14ac:dyDescent="0.3">
      <c r="B97" s="36">
        <v>91</v>
      </c>
      <c r="C97" s="41" t="s">
        <v>221</v>
      </c>
      <c r="D97" s="6" t="s">
        <v>298</v>
      </c>
      <c r="E97" s="6" t="s">
        <v>6</v>
      </c>
      <c r="F97" s="16" t="s">
        <v>26</v>
      </c>
      <c r="G97" s="53">
        <f t="shared" ref="G97:G99" si="3">SUM(H97:J97)</f>
        <v>41.73</v>
      </c>
      <c r="H97" s="46">
        <v>41.73</v>
      </c>
      <c r="I97" s="7"/>
      <c r="J97" s="18"/>
    </row>
    <row r="98" spans="2:10" x14ac:dyDescent="0.3">
      <c r="B98" s="36">
        <v>92</v>
      </c>
      <c r="C98" s="41" t="s">
        <v>311</v>
      </c>
      <c r="D98" s="6" t="s">
        <v>208</v>
      </c>
      <c r="E98" s="6" t="s">
        <v>8</v>
      </c>
      <c r="F98" s="16" t="s">
        <v>26</v>
      </c>
      <c r="G98" s="53">
        <f t="shared" si="3"/>
        <v>38.97</v>
      </c>
      <c r="H98" s="45"/>
      <c r="I98" s="11">
        <v>38.97</v>
      </c>
      <c r="J98" s="18"/>
    </row>
    <row r="99" spans="2:10" ht="15" thickBot="1" x14ac:dyDescent="0.35">
      <c r="B99" s="38">
        <v>93</v>
      </c>
      <c r="C99" s="42" t="s">
        <v>189</v>
      </c>
      <c r="D99" s="19" t="s">
        <v>190</v>
      </c>
      <c r="E99" s="19" t="s">
        <v>6</v>
      </c>
      <c r="F99" s="43" t="s">
        <v>26</v>
      </c>
      <c r="G99" s="54">
        <f t="shared" si="3"/>
        <v>10.17</v>
      </c>
      <c r="H99" s="48">
        <v>10.17</v>
      </c>
      <c r="I99" s="20"/>
      <c r="J99" s="56"/>
    </row>
  </sheetData>
  <sortState xmlns:xlrd2="http://schemas.microsoft.com/office/spreadsheetml/2017/richdata2" ref="C7:J99">
    <sortCondition descending="1" ref="G7:G99"/>
  </sortState>
  <mergeCells count="7">
    <mergeCell ref="B2:J3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1832-B94A-43CF-ACB9-8015660FCD58}">
  <sheetPr>
    <pageSetUpPr fitToPage="1"/>
  </sheetPr>
  <dimension ref="A1:L166"/>
  <sheetViews>
    <sheetView tabSelected="1" workbookViewId="0"/>
  </sheetViews>
  <sheetFormatPr defaultRowHeight="13.8" x14ac:dyDescent="0.3"/>
  <cols>
    <col min="1" max="1" width="9" style="2" customWidth="1"/>
    <col min="2" max="2" width="6.77734375" style="2" customWidth="1"/>
    <col min="3" max="4" width="13.88671875" style="2" customWidth="1"/>
    <col min="5" max="6" width="8.88671875" style="2"/>
    <col min="7" max="7" width="11.21875" style="2" customWidth="1"/>
    <col min="8" max="8" width="16.44140625" style="3" customWidth="1"/>
    <col min="9" max="10" width="16.44140625" style="4" customWidth="1"/>
    <col min="11" max="11" width="16.44140625" style="5" customWidth="1"/>
    <col min="12" max="12" width="16.44140625" style="2" customWidth="1"/>
    <col min="13" max="16384" width="8.88671875" style="2"/>
  </cols>
  <sheetData>
    <row r="1" spans="1:12" ht="14.4" thickBot="1" x14ac:dyDescent="0.35"/>
    <row r="2" spans="1:12" ht="17.399999999999999" customHeight="1" x14ac:dyDescent="0.3">
      <c r="B2" s="70" t="s">
        <v>281</v>
      </c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1:12" ht="17.399999999999999" customHeight="1" thickBot="1" x14ac:dyDescent="0.35">
      <c r="B3" s="73"/>
      <c r="C3" s="74"/>
      <c r="D3" s="74"/>
      <c r="E3" s="74"/>
      <c r="F3" s="74"/>
      <c r="G3" s="74"/>
      <c r="H3" s="74"/>
      <c r="I3" s="74"/>
      <c r="J3" s="74"/>
      <c r="K3" s="74"/>
      <c r="L3" s="75"/>
    </row>
    <row r="4" spans="1:12" ht="14.4" customHeight="1" x14ac:dyDescent="0.3">
      <c r="B4" s="76" t="s">
        <v>0</v>
      </c>
      <c r="C4" s="79" t="s">
        <v>1</v>
      </c>
      <c r="D4" s="82" t="s">
        <v>2</v>
      </c>
      <c r="E4" s="82" t="s">
        <v>22</v>
      </c>
      <c r="F4" s="85" t="s">
        <v>23</v>
      </c>
      <c r="G4" s="88" t="s">
        <v>17</v>
      </c>
      <c r="H4" s="49" t="s">
        <v>3</v>
      </c>
      <c r="I4" s="27" t="s">
        <v>5</v>
      </c>
      <c r="J4" s="27" t="s">
        <v>7</v>
      </c>
      <c r="K4" s="28" t="s">
        <v>9</v>
      </c>
      <c r="L4" s="29" t="s">
        <v>15</v>
      </c>
    </row>
    <row r="5" spans="1:12" x14ac:dyDescent="0.3">
      <c r="B5" s="77"/>
      <c r="C5" s="80"/>
      <c r="D5" s="83"/>
      <c r="E5" s="83"/>
      <c r="F5" s="86"/>
      <c r="G5" s="89"/>
      <c r="H5" s="50" t="s">
        <v>4</v>
      </c>
      <c r="I5" s="9" t="s">
        <v>6</v>
      </c>
      <c r="J5" s="9" t="s">
        <v>8</v>
      </c>
      <c r="K5" s="10" t="s">
        <v>10</v>
      </c>
      <c r="L5" s="13" t="s">
        <v>6</v>
      </c>
    </row>
    <row r="6" spans="1:12" ht="14.4" thickBot="1" x14ac:dyDescent="0.35">
      <c r="B6" s="78"/>
      <c r="C6" s="81"/>
      <c r="D6" s="84"/>
      <c r="E6" s="84"/>
      <c r="F6" s="87"/>
      <c r="G6" s="90"/>
      <c r="H6" s="51" t="s">
        <v>12</v>
      </c>
      <c r="I6" s="30" t="s">
        <v>13</v>
      </c>
      <c r="J6" s="30" t="s">
        <v>14</v>
      </c>
      <c r="K6" s="31" t="s">
        <v>11</v>
      </c>
      <c r="L6" s="32" t="s">
        <v>16</v>
      </c>
    </row>
    <row r="7" spans="1:12" x14ac:dyDescent="0.3">
      <c r="B7" s="33">
        <v>1</v>
      </c>
      <c r="C7" s="39" t="s">
        <v>109</v>
      </c>
      <c r="D7" s="23" t="s">
        <v>110</v>
      </c>
      <c r="E7" s="23" t="s">
        <v>10</v>
      </c>
      <c r="F7" s="40" t="s">
        <v>26</v>
      </c>
      <c r="G7" s="52">
        <f>SUM(H7,I7,J7)</f>
        <v>309</v>
      </c>
      <c r="H7" s="44">
        <f>100+3</f>
        <v>103</v>
      </c>
      <c r="I7" s="24">
        <f>100+3</f>
        <v>103</v>
      </c>
      <c r="J7" s="24">
        <v>103</v>
      </c>
      <c r="K7" s="25">
        <v>100</v>
      </c>
      <c r="L7" s="26"/>
    </row>
    <row r="8" spans="1:12" x14ac:dyDescent="0.3">
      <c r="A8" s="1"/>
      <c r="B8" s="34">
        <v>2</v>
      </c>
      <c r="C8" s="41" t="s">
        <v>19</v>
      </c>
      <c r="D8" s="6" t="s">
        <v>18</v>
      </c>
      <c r="E8" s="6" t="s">
        <v>6</v>
      </c>
      <c r="F8" s="16" t="s">
        <v>26</v>
      </c>
      <c r="G8" s="53">
        <f>SUM(H8:L8)</f>
        <v>300.77999999999997</v>
      </c>
      <c r="H8" s="45"/>
      <c r="I8" s="11">
        <v>99.98</v>
      </c>
      <c r="J8" s="11">
        <v>99.8</v>
      </c>
      <c r="K8" s="8"/>
      <c r="L8" s="15">
        <f>100+1</f>
        <v>101</v>
      </c>
    </row>
    <row r="9" spans="1:12" x14ac:dyDescent="0.3">
      <c r="B9" s="35">
        <v>3</v>
      </c>
      <c r="C9" s="41" t="s">
        <v>21</v>
      </c>
      <c r="D9" s="6" t="s">
        <v>20</v>
      </c>
      <c r="E9" s="6" t="s">
        <v>6</v>
      </c>
      <c r="F9" s="16" t="s">
        <v>26</v>
      </c>
      <c r="G9" s="53">
        <f>SUM(H9:L9)</f>
        <v>298.95999999999998</v>
      </c>
      <c r="H9" s="45"/>
      <c r="I9" s="11">
        <f>99.57+0.5</f>
        <v>100.07</v>
      </c>
      <c r="J9" s="11">
        <v>100</v>
      </c>
      <c r="K9" s="8"/>
      <c r="L9" s="15">
        <v>98.89</v>
      </c>
    </row>
    <row r="10" spans="1:12" x14ac:dyDescent="0.3">
      <c r="B10" s="36">
        <v>4</v>
      </c>
      <c r="C10" s="41" t="s">
        <v>31</v>
      </c>
      <c r="D10" s="6" t="s">
        <v>30</v>
      </c>
      <c r="E10" s="6" t="s">
        <v>6</v>
      </c>
      <c r="F10" s="16" t="s">
        <v>26</v>
      </c>
      <c r="G10" s="53">
        <f>SUM(H10:L10)</f>
        <v>297.44</v>
      </c>
      <c r="H10" s="45"/>
      <c r="I10" s="11">
        <v>98.2</v>
      </c>
      <c r="J10" s="11">
        <v>101.96</v>
      </c>
      <c r="K10" s="8"/>
      <c r="L10" s="15">
        <f>95.78+1.5</f>
        <v>97.28</v>
      </c>
    </row>
    <row r="11" spans="1:12" x14ac:dyDescent="0.3">
      <c r="B11" s="36">
        <v>5</v>
      </c>
      <c r="C11" s="41" t="s">
        <v>111</v>
      </c>
      <c r="D11" s="6" t="s">
        <v>112</v>
      </c>
      <c r="E11" s="6" t="s">
        <v>10</v>
      </c>
      <c r="F11" s="16" t="s">
        <v>26</v>
      </c>
      <c r="G11" s="53">
        <f>SUM(I11,J11,H11)</f>
        <v>296.08</v>
      </c>
      <c r="H11" s="46">
        <f>98+0.5</f>
        <v>98.5</v>
      </c>
      <c r="I11" s="11">
        <v>97.8</v>
      </c>
      <c r="J11" s="11">
        <v>99.78</v>
      </c>
      <c r="K11" s="8">
        <v>94.7</v>
      </c>
      <c r="L11" s="14"/>
    </row>
    <row r="12" spans="1:12" x14ac:dyDescent="0.3">
      <c r="B12" s="36">
        <v>6</v>
      </c>
      <c r="C12" s="41" t="s">
        <v>113</v>
      </c>
      <c r="D12" s="6" t="s">
        <v>114</v>
      </c>
      <c r="E12" s="6" t="s">
        <v>10</v>
      </c>
      <c r="F12" s="16" t="s">
        <v>26</v>
      </c>
      <c r="G12" s="53">
        <f>SUM(H12:L12)</f>
        <v>294.76</v>
      </c>
      <c r="H12" s="46">
        <f>94.27+2</f>
        <v>96.27</v>
      </c>
      <c r="I12" s="7"/>
      <c r="J12" s="11">
        <v>99.45</v>
      </c>
      <c r="K12" s="12">
        <f>96.04+3</f>
        <v>99.04</v>
      </c>
      <c r="L12" s="14"/>
    </row>
    <row r="13" spans="1:12" x14ac:dyDescent="0.3">
      <c r="B13" s="36">
        <v>7</v>
      </c>
      <c r="C13" s="41" t="s">
        <v>61</v>
      </c>
      <c r="D13" s="6" t="s">
        <v>62</v>
      </c>
      <c r="E13" s="6" t="s">
        <v>6</v>
      </c>
      <c r="F13" s="16" t="s">
        <v>26</v>
      </c>
      <c r="G13" s="53">
        <f>SUM(H13:L13)</f>
        <v>291.39999999999998</v>
      </c>
      <c r="H13" s="45"/>
      <c r="I13" s="11">
        <f>99.43+2</f>
        <v>101.43</v>
      </c>
      <c r="J13" s="11">
        <v>101.38</v>
      </c>
      <c r="K13" s="8"/>
      <c r="L13" s="15">
        <v>88.59</v>
      </c>
    </row>
    <row r="14" spans="1:12" x14ac:dyDescent="0.3">
      <c r="B14" s="36">
        <v>8</v>
      </c>
      <c r="C14" s="41" t="s">
        <v>119</v>
      </c>
      <c r="D14" s="6" t="s">
        <v>120</v>
      </c>
      <c r="E14" s="6" t="s">
        <v>10</v>
      </c>
      <c r="F14" s="16" t="s">
        <v>26</v>
      </c>
      <c r="G14" s="53">
        <f>SUM(J14,K14,I14)</f>
        <v>287.65999999999997</v>
      </c>
      <c r="H14" s="45">
        <v>91.78</v>
      </c>
      <c r="I14" s="11">
        <v>91.97</v>
      </c>
      <c r="J14" s="11">
        <v>101.38</v>
      </c>
      <c r="K14" s="12">
        <v>94.31</v>
      </c>
      <c r="L14" s="14"/>
    </row>
    <row r="15" spans="1:12" x14ac:dyDescent="0.3">
      <c r="B15" s="36">
        <v>9</v>
      </c>
      <c r="C15" s="41" t="s">
        <v>117</v>
      </c>
      <c r="D15" s="6" t="s">
        <v>118</v>
      </c>
      <c r="E15" s="6" t="s">
        <v>10</v>
      </c>
      <c r="F15" s="16" t="s">
        <v>26</v>
      </c>
      <c r="G15" s="53">
        <f t="shared" ref="G15:G46" si="0">SUM(H15:L15)</f>
        <v>287.42999999999995</v>
      </c>
      <c r="H15" s="46">
        <f>91.99+1</f>
        <v>92.99</v>
      </c>
      <c r="I15" s="7"/>
      <c r="J15" s="11">
        <v>97.47</v>
      </c>
      <c r="K15" s="12">
        <v>96.97</v>
      </c>
      <c r="L15" s="14"/>
    </row>
    <row r="16" spans="1:12" x14ac:dyDescent="0.3">
      <c r="B16" s="36">
        <v>10</v>
      </c>
      <c r="C16" s="41" t="s">
        <v>126</v>
      </c>
      <c r="D16" s="6" t="s">
        <v>127</v>
      </c>
      <c r="E16" s="6" t="s">
        <v>10</v>
      </c>
      <c r="F16" s="16" t="s">
        <v>26</v>
      </c>
      <c r="G16" s="53">
        <f t="shared" si="0"/>
        <v>282.89</v>
      </c>
      <c r="H16" s="46">
        <v>86.41</v>
      </c>
      <c r="I16" s="7"/>
      <c r="J16" s="11">
        <v>95.95</v>
      </c>
      <c r="K16" s="12">
        <f>99.03+1.5</f>
        <v>100.53</v>
      </c>
      <c r="L16" s="14"/>
    </row>
    <row r="17" spans="2:12" x14ac:dyDescent="0.3">
      <c r="B17" s="36">
        <v>11</v>
      </c>
      <c r="C17" s="41" t="s">
        <v>55</v>
      </c>
      <c r="D17" s="6" t="s">
        <v>56</v>
      </c>
      <c r="E17" s="6" t="s">
        <v>6</v>
      </c>
      <c r="F17" s="16" t="s">
        <v>26</v>
      </c>
      <c r="G17" s="53">
        <f t="shared" si="0"/>
        <v>278.92099999999999</v>
      </c>
      <c r="H17" s="45"/>
      <c r="I17" s="11">
        <v>89.82</v>
      </c>
      <c r="J17" s="11">
        <v>99.100999999999999</v>
      </c>
      <c r="K17" s="8"/>
      <c r="L17" s="15">
        <v>90</v>
      </c>
    </row>
    <row r="18" spans="2:12" x14ac:dyDescent="0.3">
      <c r="B18" s="37">
        <v>12</v>
      </c>
      <c r="C18" s="41" t="s">
        <v>135</v>
      </c>
      <c r="D18" s="6" t="s">
        <v>136</v>
      </c>
      <c r="E18" s="6" t="s">
        <v>10</v>
      </c>
      <c r="F18" s="16" t="s">
        <v>166</v>
      </c>
      <c r="G18" s="53">
        <f t="shared" si="0"/>
        <v>270.65999999999997</v>
      </c>
      <c r="H18" s="46">
        <v>78.25</v>
      </c>
      <c r="I18" s="7"/>
      <c r="J18" s="11">
        <v>97.33</v>
      </c>
      <c r="K18" s="12">
        <v>95.08</v>
      </c>
      <c r="L18" s="14"/>
    </row>
    <row r="19" spans="2:12" x14ac:dyDescent="0.3">
      <c r="B19" s="36">
        <v>13</v>
      </c>
      <c r="C19" s="41" t="s">
        <v>141</v>
      </c>
      <c r="D19" s="6" t="s">
        <v>142</v>
      </c>
      <c r="E19" s="6" t="s">
        <v>4</v>
      </c>
      <c r="F19" s="16" t="s">
        <v>26</v>
      </c>
      <c r="G19" s="53">
        <f t="shared" si="0"/>
        <v>255.44</v>
      </c>
      <c r="H19" s="46">
        <v>70.25</v>
      </c>
      <c r="I19" s="7"/>
      <c r="J19" s="11">
        <v>87.59</v>
      </c>
      <c r="K19" s="12">
        <v>97.6</v>
      </c>
      <c r="L19" s="14"/>
    </row>
    <row r="20" spans="2:12" x14ac:dyDescent="0.3">
      <c r="B20" s="34">
        <v>14</v>
      </c>
      <c r="C20" s="41" t="s">
        <v>137</v>
      </c>
      <c r="D20" s="6" t="s">
        <v>138</v>
      </c>
      <c r="E20" s="6" t="s">
        <v>4</v>
      </c>
      <c r="F20" s="16" t="s">
        <v>166</v>
      </c>
      <c r="G20" s="53">
        <f t="shared" si="0"/>
        <v>233.17000000000002</v>
      </c>
      <c r="H20" s="46">
        <v>75.260000000000005</v>
      </c>
      <c r="I20" s="7"/>
      <c r="J20" s="11">
        <v>74.42</v>
      </c>
      <c r="K20" s="12">
        <v>83.49</v>
      </c>
      <c r="L20" s="14"/>
    </row>
    <row r="21" spans="2:12" x14ac:dyDescent="0.3">
      <c r="B21" s="36">
        <v>15</v>
      </c>
      <c r="C21" s="41" t="s">
        <v>158</v>
      </c>
      <c r="D21" s="6" t="s">
        <v>159</v>
      </c>
      <c r="E21" s="6" t="s">
        <v>10</v>
      </c>
      <c r="F21" s="16" t="s">
        <v>26</v>
      </c>
      <c r="G21" s="53">
        <f t="shared" si="0"/>
        <v>228.72000000000003</v>
      </c>
      <c r="H21" s="46">
        <v>48.44</v>
      </c>
      <c r="I21" s="7"/>
      <c r="J21" s="11">
        <v>89.23</v>
      </c>
      <c r="K21" s="12">
        <v>91.05</v>
      </c>
      <c r="L21" s="14"/>
    </row>
    <row r="22" spans="2:12" x14ac:dyDescent="0.3">
      <c r="B22" s="36">
        <v>16</v>
      </c>
      <c r="C22" s="41" t="s">
        <v>152</v>
      </c>
      <c r="D22" s="6" t="s">
        <v>153</v>
      </c>
      <c r="E22" s="6" t="s">
        <v>10</v>
      </c>
      <c r="F22" s="16" t="s">
        <v>26</v>
      </c>
      <c r="G22" s="53">
        <f t="shared" si="0"/>
        <v>224.09000000000003</v>
      </c>
      <c r="H22" s="46">
        <v>57.92</v>
      </c>
      <c r="I22" s="7"/>
      <c r="J22" s="11">
        <v>80.38</v>
      </c>
      <c r="K22" s="12">
        <v>85.79</v>
      </c>
      <c r="L22" s="14"/>
    </row>
    <row r="23" spans="2:12" x14ac:dyDescent="0.3">
      <c r="B23" s="36">
        <v>17</v>
      </c>
      <c r="C23" s="41" t="s">
        <v>25</v>
      </c>
      <c r="D23" s="6" t="s">
        <v>24</v>
      </c>
      <c r="E23" s="6" t="s">
        <v>6</v>
      </c>
      <c r="F23" s="16" t="s">
        <v>26</v>
      </c>
      <c r="G23" s="53">
        <f t="shared" si="0"/>
        <v>202</v>
      </c>
      <c r="H23" s="45"/>
      <c r="I23" s="11">
        <f>100+1</f>
        <v>101</v>
      </c>
      <c r="J23" s="7"/>
      <c r="K23" s="8"/>
      <c r="L23" s="15">
        <f>98+3</f>
        <v>101</v>
      </c>
    </row>
    <row r="24" spans="2:12" x14ac:dyDescent="0.3">
      <c r="B24" s="36">
        <v>18</v>
      </c>
      <c r="C24" s="41" t="s">
        <v>168</v>
      </c>
      <c r="D24" s="6" t="s">
        <v>167</v>
      </c>
      <c r="E24" s="6" t="s">
        <v>6</v>
      </c>
      <c r="F24" s="16" t="s">
        <v>26</v>
      </c>
      <c r="G24" s="53">
        <f t="shared" si="0"/>
        <v>200.85</v>
      </c>
      <c r="H24" s="45"/>
      <c r="I24" s="11">
        <f>99.55+1.5</f>
        <v>101.05</v>
      </c>
      <c r="J24" s="11">
        <v>99.8</v>
      </c>
      <c r="K24" s="8"/>
      <c r="L24" s="14"/>
    </row>
    <row r="25" spans="2:12" x14ac:dyDescent="0.3">
      <c r="B25" s="36">
        <v>19</v>
      </c>
      <c r="C25" s="41" t="s">
        <v>201</v>
      </c>
      <c r="D25" s="6" t="s">
        <v>202</v>
      </c>
      <c r="E25" s="6" t="s">
        <v>8</v>
      </c>
      <c r="F25" s="16" t="s">
        <v>26</v>
      </c>
      <c r="G25" s="53">
        <f t="shared" si="0"/>
        <v>195.55</v>
      </c>
      <c r="H25" s="47"/>
      <c r="I25" s="7"/>
      <c r="J25" s="11">
        <v>99.82</v>
      </c>
      <c r="K25" s="12">
        <v>95.73</v>
      </c>
      <c r="L25" s="16"/>
    </row>
    <row r="26" spans="2:12" x14ac:dyDescent="0.3">
      <c r="B26" s="36">
        <v>20</v>
      </c>
      <c r="C26" s="41" t="s">
        <v>236</v>
      </c>
      <c r="D26" s="6" t="s">
        <v>237</v>
      </c>
      <c r="E26" s="6" t="s">
        <v>8</v>
      </c>
      <c r="F26" s="16" t="s">
        <v>26</v>
      </c>
      <c r="G26" s="53">
        <f t="shared" si="0"/>
        <v>194.09</v>
      </c>
      <c r="H26" s="47"/>
      <c r="I26" s="7"/>
      <c r="J26" s="11">
        <v>96.16</v>
      </c>
      <c r="K26" s="12">
        <f>96.93+1</f>
        <v>97.93</v>
      </c>
      <c r="L26" s="16"/>
    </row>
    <row r="27" spans="2:12" x14ac:dyDescent="0.3">
      <c r="B27" s="36">
        <v>21</v>
      </c>
      <c r="C27" s="41" t="s">
        <v>39</v>
      </c>
      <c r="D27" s="6" t="s">
        <v>40</v>
      </c>
      <c r="E27" s="6" t="s">
        <v>29</v>
      </c>
      <c r="F27" s="16" t="s">
        <v>26</v>
      </c>
      <c r="G27" s="53">
        <f t="shared" si="0"/>
        <v>191.63</v>
      </c>
      <c r="H27" s="45"/>
      <c r="I27" s="11">
        <v>98.9</v>
      </c>
      <c r="J27" s="7"/>
      <c r="K27" s="8"/>
      <c r="L27" s="15">
        <v>92.73</v>
      </c>
    </row>
    <row r="28" spans="2:12" x14ac:dyDescent="0.3">
      <c r="B28" s="36">
        <v>22</v>
      </c>
      <c r="C28" s="41" t="s">
        <v>33</v>
      </c>
      <c r="D28" s="6" t="s">
        <v>32</v>
      </c>
      <c r="E28" s="6" t="s">
        <v>6</v>
      </c>
      <c r="F28" s="16" t="s">
        <v>26</v>
      </c>
      <c r="G28" s="53">
        <f t="shared" si="0"/>
        <v>188.1</v>
      </c>
      <c r="H28" s="45"/>
      <c r="I28" s="11">
        <v>93.02</v>
      </c>
      <c r="J28" s="7"/>
      <c r="K28" s="8"/>
      <c r="L28" s="15">
        <v>95.08</v>
      </c>
    </row>
    <row r="29" spans="2:12" x14ac:dyDescent="0.3">
      <c r="B29" s="36">
        <v>23</v>
      </c>
      <c r="C29" s="41" t="s">
        <v>210</v>
      </c>
      <c r="D29" s="6" t="s">
        <v>211</v>
      </c>
      <c r="E29" s="6" t="s">
        <v>8</v>
      </c>
      <c r="F29" s="16" t="s">
        <v>26</v>
      </c>
      <c r="G29" s="53">
        <f t="shared" si="0"/>
        <v>187.01999999999998</v>
      </c>
      <c r="H29" s="47"/>
      <c r="I29" s="7"/>
      <c r="J29" s="11">
        <v>99.63</v>
      </c>
      <c r="K29" s="12">
        <v>87.39</v>
      </c>
      <c r="L29" s="16"/>
    </row>
    <row r="30" spans="2:12" x14ac:dyDescent="0.3">
      <c r="B30" s="36">
        <v>24</v>
      </c>
      <c r="C30" s="41" t="s">
        <v>65</v>
      </c>
      <c r="D30" s="6" t="s">
        <v>66</v>
      </c>
      <c r="E30" s="6" t="s">
        <v>6</v>
      </c>
      <c r="F30" s="16" t="s">
        <v>26</v>
      </c>
      <c r="G30" s="53">
        <f t="shared" si="0"/>
        <v>182.94</v>
      </c>
      <c r="H30" s="45"/>
      <c r="I30" s="11">
        <v>95.12</v>
      </c>
      <c r="J30" s="7"/>
      <c r="K30" s="8"/>
      <c r="L30" s="15">
        <v>87.82</v>
      </c>
    </row>
    <row r="31" spans="2:12" x14ac:dyDescent="0.3">
      <c r="B31" s="36">
        <v>25</v>
      </c>
      <c r="C31" s="41" t="s">
        <v>51</v>
      </c>
      <c r="D31" s="6" t="s">
        <v>52</v>
      </c>
      <c r="E31" s="6" t="s">
        <v>6</v>
      </c>
      <c r="F31" s="16" t="s">
        <v>26</v>
      </c>
      <c r="G31" s="53">
        <f t="shared" si="0"/>
        <v>182.69</v>
      </c>
      <c r="H31" s="45"/>
      <c r="I31" s="11">
        <v>92.57</v>
      </c>
      <c r="J31" s="7"/>
      <c r="K31" s="8"/>
      <c r="L31" s="15">
        <v>90.12</v>
      </c>
    </row>
    <row r="32" spans="2:12" x14ac:dyDescent="0.3">
      <c r="B32" s="36">
        <v>26</v>
      </c>
      <c r="C32" s="41" t="s">
        <v>233</v>
      </c>
      <c r="D32" s="6" t="s">
        <v>234</v>
      </c>
      <c r="E32" s="6" t="s">
        <v>10</v>
      </c>
      <c r="F32" s="16" t="s">
        <v>26</v>
      </c>
      <c r="G32" s="53">
        <f t="shared" si="0"/>
        <v>181.82</v>
      </c>
      <c r="H32" s="47"/>
      <c r="I32" s="7"/>
      <c r="J32" s="11">
        <v>96.49</v>
      </c>
      <c r="K32" s="12">
        <v>85.33</v>
      </c>
      <c r="L32" s="16"/>
    </row>
    <row r="33" spans="2:12" x14ac:dyDescent="0.3">
      <c r="B33" s="36">
        <v>27</v>
      </c>
      <c r="C33" s="41" t="s">
        <v>177</v>
      </c>
      <c r="D33" s="6" t="s">
        <v>50</v>
      </c>
      <c r="E33" s="6" t="s">
        <v>6</v>
      </c>
      <c r="F33" s="16" t="s">
        <v>26</v>
      </c>
      <c r="G33" s="53">
        <f t="shared" si="0"/>
        <v>181.15</v>
      </c>
      <c r="H33" s="45"/>
      <c r="I33" s="11">
        <v>90.72</v>
      </c>
      <c r="J33" s="7"/>
      <c r="K33" s="8"/>
      <c r="L33" s="15">
        <v>90.43</v>
      </c>
    </row>
    <row r="34" spans="2:12" x14ac:dyDescent="0.3">
      <c r="B34" s="36">
        <v>28</v>
      </c>
      <c r="C34" s="41" t="s">
        <v>53</v>
      </c>
      <c r="D34" s="6" t="s">
        <v>54</v>
      </c>
      <c r="E34" s="6" t="s">
        <v>6</v>
      </c>
      <c r="F34" s="16" t="s">
        <v>26</v>
      </c>
      <c r="G34" s="53">
        <f t="shared" si="0"/>
        <v>179.13</v>
      </c>
      <c r="H34" s="45"/>
      <c r="I34" s="11">
        <v>89.12</v>
      </c>
      <c r="J34" s="7"/>
      <c r="K34" s="8"/>
      <c r="L34" s="15">
        <v>90.01</v>
      </c>
    </row>
    <row r="35" spans="2:12" x14ac:dyDescent="0.3">
      <c r="B35" s="36">
        <v>29</v>
      </c>
      <c r="C35" s="41" t="s">
        <v>128</v>
      </c>
      <c r="D35" s="6" t="s">
        <v>129</v>
      </c>
      <c r="E35" s="6" t="s">
        <v>10</v>
      </c>
      <c r="F35" s="16" t="s">
        <v>26</v>
      </c>
      <c r="G35" s="53">
        <f t="shared" si="0"/>
        <v>178.32</v>
      </c>
      <c r="H35" s="46">
        <v>84.7</v>
      </c>
      <c r="I35" s="7"/>
      <c r="J35" s="7"/>
      <c r="K35" s="12">
        <v>93.62</v>
      </c>
      <c r="L35" s="14"/>
    </row>
    <row r="36" spans="2:12" x14ac:dyDescent="0.3">
      <c r="B36" s="36">
        <v>30</v>
      </c>
      <c r="C36" s="41" t="s">
        <v>210</v>
      </c>
      <c r="D36" s="6" t="s">
        <v>240</v>
      </c>
      <c r="E36" s="6" t="s">
        <v>8</v>
      </c>
      <c r="F36" s="16" t="s">
        <v>26</v>
      </c>
      <c r="G36" s="53">
        <f t="shared" si="0"/>
        <v>175.39999999999998</v>
      </c>
      <c r="H36" s="47"/>
      <c r="I36" s="7"/>
      <c r="J36" s="11">
        <v>94.91</v>
      </c>
      <c r="K36" s="12">
        <v>80.489999999999995</v>
      </c>
      <c r="L36" s="16"/>
    </row>
    <row r="37" spans="2:12" x14ac:dyDescent="0.3">
      <c r="B37" s="36">
        <v>31</v>
      </c>
      <c r="C37" s="41" t="s">
        <v>140</v>
      </c>
      <c r="D37" s="6" t="s">
        <v>47</v>
      </c>
      <c r="E37" s="6" t="s">
        <v>4</v>
      </c>
      <c r="F37" s="16" t="s">
        <v>26</v>
      </c>
      <c r="G37" s="53">
        <f t="shared" si="0"/>
        <v>175.01999999999998</v>
      </c>
      <c r="H37" s="47"/>
      <c r="I37" s="7"/>
      <c r="J37" s="11">
        <v>86.96</v>
      </c>
      <c r="K37" s="12">
        <v>88.06</v>
      </c>
      <c r="L37" s="16"/>
    </row>
    <row r="38" spans="2:12" x14ac:dyDescent="0.3">
      <c r="B38" s="36">
        <v>32</v>
      </c>
      <c r="C38" s="41" t="s">
        <v>19</v>
      </c>
      <c r="D38" s="6" t="s">
        <v>82</v>
      </c>
      <c r="E38" s="6" t="s">
        <v>6</v>
      </c>
      <c r="F38" s="16" t="s">
        <v>26</v>
      </c>
      <c r="G38" s="53">
        <f t="shared" si="0"/>
        <v>171.64999999999998</v>
      </c>
      <c r="H38" s="45"/>
      <c r="I38" s="7"/>
      <c r="J38" s="11">
        <v>93.94</v>
      </c>
      <c r="K38" s="8"/>
      <c r="L38" s="15">
        <v>77.709999999999994</v>
      </c>
    </row>
    <row r="39" spans="2:12" x14ac:dyDescent="0.3">
      <c r="B39" s="36">
        <v>33</v>
      </c>
      <c r="C39" s="41" t="s">
        <v>67</v>
      </c>
      <c r="D39" s="6" t="s">
        <v>68</v>
      </c>
      <c r="E39" s="6" t="s">
        <v>6</v>
      </c>
      <c r="F39" s="16" t="s">
        <v>26</v>
      </c>
      <c r="G39" s="53">
        <f t="shared" si="0"/>
        <v>170.15</v>
      </c>
      <c r="H39" s="45"/>
      <c r="I39" s="11">
        <v>83.7</v>
      </c>
      <c r="J39" s="7"/>
      <c r="K39" s="8"/>
      <c r="L39" s="15">
        <v>86.45</v>
      </c>
    </row>
    <row r="40" spans="2:12" x14ac:dyDescent="0.3">
      <c r="B40" s="35">
        <v>34</v>
      </c>
      <c r="C40" s="41" t="s">
        <v>140</v>
      </c>
      <c r="D40" s="6" t="s">
        <v>124</v>
      </c>
      <c r="E40" s="6" t="s">
        <v>4</v>
      </c>
      <c r="F40" s="16" t="s">
        <v>166</v>
      </c>
      <c r="G40" s="53">
        <f t="shared" si="0"/>
        <v>165.9</v>
      </c>
      <c r="H40" s="46">
        <v>73.23</v>
      </c>
      <c r="I40" s="7"/>
      <c r="J40" s="7"/>
      <c r="K40" s="12">
        <v>92.67</v>
      </c>
      <c r="L40" s="14"/>
    </row>
    <row r="41" spans="2:12" x14ac:dyDescent="0.3">
      <c r="B41" s="36">
        <v>35</v>
      </c>
      <c r="C41" s="41" t="s">
        <v>39</v>
      </c>
      <c r="D41" s="6" t="s">
        <v>41</v>
      </c>
      <c r="E41" s="6" t="s">
        <v>29</v>
      </c>
      <c r="F41" s="16" t="s">
        <v>26</v>
      </c>
      <c r="G41" s="53">
        <f t="shared" si="0"/>
        <v>165.83999999999997</v>
      </c>
      <c r="H41" s="45"/>
      <c r="I41" s="11">
        <v>73.349999999999994</v>
      </c>
      <c r="J41" s="7"/>
      <c r="K41" s="8"/>
      <c r="L41" s="15">
        <v>92.49</v>
      </c>
    </row>
    <row r="42" spans="2:12" x14ac:dyDescent="0.3">
      <c r="B42" s="36">
        <v>36</v>
      </c>
      <c r="C42" s="41" t="s">
        <v>246</v>
      </c>
      <c r="D42" s="6" t="s">
        <v>93</v>
      </c>
      <c r="E42" s="6" t="s">
        <v>8</v>
      </c>
      <c r="F42" s="16" t="s">
        <v>26</v>
      </c>
      <c r="G42" s="53">
        <f t="shared" si="0"/>
        <v>165.7</v>
      </c>
      <c r="H42" s="47"/>
      <c r="I42" s="7"/>
      <c r="J42" s="11">
        <v>85.47</v>
      </c>
      <c r="K42" s="12">
        <v>80.23</v>
      </c>
      <c r="L42" s="17"/>
    </row>
    <row r="43" spans="2:12" x14ac:dyDescent="0.3">
      <c r="B43" s="36">
        <v>37</v>
      </c>
      <c r="C43" s="41" t="s">
        <v>74</v>
      </c>
      <c r="D43" s="6" t="s">
        <v>75</v>
      </c>
      <c r="E43" s="6" t="s">
        <v>6</v>
      </c>
      <c r="F43" s="16" t="s">
        <v>26</v>
      </c>
      <c r="G43" s="53">
        <f t="shared" si="0"/>
        <v>163.5</v>
      </c>
      <c r="H43" s="45"/>
      <c r="I43" s="11">
        <v>79.78</v>
      </c>
      <c r="J43" s="7"/>
      <c r="K43" s="8"/>
      <c r="L43" s="15">
        <v>83.72</v>
      </c>
    </row>
    <row r="44" spans="2:12" x14ac:dyDescent="0.3">
      <c r="B44" s="36">
        <v>38</v>
      </c>
      <c r="C44" s="41" t="s">
        <v>92</v>
      </c>
      <c r="D44" s="6" t="s">
        <v>93</v>
      </c>
      <c r="E44" s="6" t="s">
        <v>6</v>
      </c>
      <c r="F44" s="16" t="s">
        <v>26</v>
      </c>
      <c r="G44" s="53">
        <f t="shared" si="0"/>
        <v>159.28</v>
      </c>
      <c r="H44" s="45"/>
      <c r="I44" s="11">
        <v>87.83</v>
      </c>
      <c r="J44" s="7"/>
      <c r="K44" s="8"/>
      <c r="L44" s="15">
        <v>71.45</v>
      </c>
    </row>
    <row r="45" spans="2:12" x14ac:dyDescent="0.3">
      <c r="B45" s="36">
        <v>39</v>
      </c>
      <c r="C45" s="41" t="s">
        <v>90</v>
      </c>
      <c r="D45" s="6" t="s">
        <v>91</v>
      </c>
      <c r="E45" s="6" t="s">
        <v>6</v>
      </c>
      <c r="F45" s="16" t="s">
        <v>26</v>
      </c>
      <c r="G45" s="53">
        <f t="shared" si="0"/>
        <v>158.95999999999998</v>
      </c>
      <c r="H45" s="45"/>
      <c r="I45" s="11">
        <v>87</v>
      </c>
      <c r="J45" s="7"/>
      <c r="K45" s="8"/>
      <c r="L45" s="15">
        <v>71.959999999999994</v>
      </c>
    </row>
    <row r="46" spans="2:12" x14ac:dyDescent="0.3">
      <c r="B46" s="36">
        <v>40</v>
      </c>
      <c r="C46" s="41" t="s">
        <v>246</v>
      </c>
      <c r="D46" s="6" t="s">
        <v>247</v>
      </c>
      <c r="E46" s="6" t="s">
        <v>8</v>
      </c>
      <c r="F46" s="16" t="s">
        <v>166</v>
      </c>
      <c r="G46" s="53">
        <f t="shared" si="0"/>
        <v>155.61000000000001</v>
      </c>
      <c r="H46" s="47"/>
      <c r="I46" s="7"/>
      <c r="J46" s="11">
        <v>82.4</v>
      </c>
      <c r="K46" s="12">
        <v>73.209999999999994</v>
      </c>
      <c r="L46" s="16"/>
    </row>
    <row r="47" spans="2:12" x14ac:dyDescent="0.3">
      <c r="B47" s="36">
        <v>41</v>
      </c>
      <c r="C47" s="41" t="s">
        <v>102</v>
      </c>
      <c r="D47" s="6" t="s">
        <v>103</v>
      </c>
      <c r="E47" s="6" t="s">
        <v>6</v>
      </c>
      <c r="F47" s="16" t="s">
        <v>166</v>
      </c>
      <c r="G47" s="53">
        <f t="shared" ref="G47:G78" si="1">SUM(H47:L47)</f>
        <v>152.35</v>
      </c>
      <c r="H47" s="45"/>
      <c r="I47" s="11">
        <v>88.33</v>
      </c>
      <c r="J47" s="7"/>
      <c r="K47" s="8"/>
      <c r="L47" s="15">
        <v>64.02</v>
      </c>
    </row>
    <row r="48" spans="2:12" x14ac:dyDescent="0.3">
      <c r="B48" s="36">
        <v>42</v>
      </c>
      <c r="C48" s="41" t="s">
        <v>104</v>
      </c>
      <c r="D48" s="6" t="s">
        <v>105</v>
      </c>
      <c r="E48" s="6" t="s">
        <v>6</v>
      </c>
      <c r="F48" s="16" t="s">
        <v>166</v>
      </c>
      <c r="G48" s="53">
        <f t="shared" si="1"/>
        <v>147.85999999999999</v>
      </c>
      <c r="H48" s="45"/>
      <c r="I48" s="11">
        <v>84.63</v>
      </c>
      <c r="J48" s="7"/>
      <c r="K48" s="8"/>
      <c r="L48" s="15">
        <v>63.23</v>
      </c>
    </row>
    <row r="49" spans="2:12" x14ac:dyDescent="0.3">
      <c r="B49" s="36">
        <v>43</v>
      </c>
      <c r="C49" s="41" t="s">
        <v>100</v>
      </c>
      <c r="D49" s="6" t="s">
        <v>101</v>
      </c>
      <c r="E49" s="6" t="s">
        <v>6</v>
      </c>
      <c r="F49" s="16" t="s">
        <v>26</v>
      </c>
      <c r="G49" s="53">
        <f t="shared" si="1"/>
        <v>147.26999999999998</v>
      </c>
      <c r="H49" s="45"/>
      <c r="I49" s="11">
        <v>80.08</v>
      </c>
      <c r="J49" s="7"/>
      <c r="K49" s="8"/>
      <c r="L49" s="15">
        <v>67.19</v>
      </c>
    </row>
    <row r="50" spans="2:12" x14ac:dyDescent="0.3">
      <c r="B50" s="36">
        <v>44</v>
      </c>
      <c r="C50" s="41" t="s">
        <v>51</v>
      </c>
      <c r="D50" s="6" t="s">
        <v>97</v>
      </c>
      <c r="E50" s="6" t="s">
        <v>6</v>
      </c>
      <c r="F50" s="16" t="s">
        <v>166</v>
      </c>
      <c r="G50" s="53">
        <f t="shared" si="1"/>
        <v>146.93</v>
      </c>
      <c r="H50" s="45"/>
      <c r="I50" s="11">
        <v>76.78</v>
      </c>
      <c r="J50" s="7"/>
      <c r="K50" s="8"/>
      <c r="L50" s="15">
        <v>70.150000000000006</v>
      </c>
    </row>
    <row r="51" spans="2:12" x14ac:dyDescent="0.3">
      <c r="B51" s="36">
        <v>45</v>
      </c>
      <c r="C51" s="41" t="s">
        <v>157</v>
      </c>
      <c r="D51" s="6" t="s">
        <v>129</v>
      </c>
      <c r="E51" s="6" t="s">
        <v>10</v>
      </c>
      <c r="F51" s="16" t="s">
        <v>26</v>
      </c>
      <c r="G51" s="53">
        <f t="shared" si="1"/>
        <v>130.05000000000001</v>
      </c>
      <c r="H51" s="46">
        <v>54.61</v>
      </c>
      <c r="I51" s="7"/>
      <c r="J51" s="7"/>
      <c r="K51" s="12">
        <v>75.44</v>
      </c>
      <c r="L51" s="14"/>
    </row>
    <row r="52" spans="2:12" x14ac:dyDescent="0.3">
      <c r="B52" s="36">
        <v>46</v>
      </c>
      <c r="C52" s="41" t="s">
        <v>253</v>
      </c>
      <c r="D52" s="6" t="s">
        <v>118</v>
      </c>
      <c r="E52" s="6" t="s">
        <v>10</v>
      </c>
      <c r="F52" s="16" t="s">
        <v>26</v>
      </c>
      <c r="G52" s="53">
        <f t="shared" si="1"/>
        <v>101.33</v>
      </c>
      <c r="H52" s="47"/>
      <c r="I52" s="7"/>
      <c r="J52" s="7"/>
      <c r="K52" s="11">
        <f>99.33+2</f>
        <v>101.33</v>
      </c>
      <c r="L52" s="16"/>
    </row>
    <row r="53" spans="2:12" x14ac:dyDescent="0.3">
      <c r="B53" s="36">
        <v>47</v>
      </c>
      <c r="C53" s="41" t="s">
        <v>197</v>
      </c>
      <c r="D53" s="6" t="s">
        <v>198</v>
      </c>
      <c r="E53" s="6" t="s">
        <v>8</v>
      </c>
      <c r="F53" s="16" t="s">
        <v>26</v>
      </c>
      <c r="G53" s="53">
        <f t="shared" si="1"/>
        <v>100.48</v>
      </c>
      <c r="H53" s="47"/>
      <c r="I53" s="7"/>
      <c r="J53" s="11">
        <v>100.48</v>
      </c>
      <c r="K53" s="8"/>
      <c r="L53" s="16"/>
    </row>
    <row r="54" spans="2:12" x14ac:dyDescent="0.3">
      <c r="B54" s="36">
        <v>48</v>
      </c>
      <c r="C54" s="41" t="s">
        <v>199</v>
      </c>
      <c r="D54" s="6" t="s">
        <v>200</v>
      </c>
      <c r="E54" s="6" t="s">
        <v>8</v>
      </c>
      <c r="F54" s="16" t="s">
        <v>26</v>
      </c>
      <c r="G54" s="53">
        <f t="shared" si="1"/>
        <v>99.84</v>
      </c>
      <c r="H54" s="47"/>
      <c r="I54" s="7"/>
      <c r="J54" s="11">
        <v>99.84</v>
      </c>
      <c r="K54" s="8"/>
      <c r="L54" s="16"/>
    </row>
    <row r="55" spans="2:12" x14ac:dyDescent="0.3">
      <c r="B55" s="36">
        <v>49</v>
      </c>
      <c r="C55" s="41" t="s">
        <v>203</v>
      </c>
      <c r="D55" s="6" t="s">
        <v>190</v>
      </c>
      <c r="E55" s="6" t="s">
        <v>8</v>
      </c>
      <c r="F55" s="16" t="s">
        <v>26</v>
      </c>
      <c r="G55" s="53">
        <f t="shared" si="1"/>
        <v>99.8</v>
      </c>
      <c r="H55" s="47"/>
      <c r="I55" s="7"/>
      <c r="J55" s="11">
        <v>99.8</v>
      </c>
      <c r="K55" s="8"/>
      <c r="L55" s="16"/>
    </row>
    <row r="56" spans="2:12" x14ac:dyDescent="0.3">
      <c r="B56" s="36">
        <v>50</v>
      </c>
      <c r="C56" s="41" t="s">
        <v>204</v>
      </c>
      <c r="D56" s="6" t="s">
        <v>182</v>
      </c>
      <c r="E56" s="6" t="s">
        <v>8</v>
      </c>
      <c r="F56" s="16" t="s">
        <v>26</v>
      </c>
      <c r="G56" s="53">
        <f t="shared" si="1"/>
        <v>99.76</v>
      </c>
      <c r="H56" s="47"/>
      <c r="I56" s="7"/>
      <c r="J56" s="11">
        <v>99.76</v>
      </c>
      <c r="K56" s="8"/>
      <c r="L56" s="16"/>
    </row>
    <row r="57" spans="2:12" x14ac:dyDescent="0.3">
      <c r="B57" s="36">
        <v>51</v>
      </c>
      <c r="C57" s="41" t="s">
        <v>205</v>
      </c>
      <c r="D57" s="6" t="s">
        <v>206</v>
      </c>
      <c r="E57" s="6" t="s">
        <v>8</v>
      </c>
      <c r="F57" s="16" t="s">
        <v>26</v>
      </c>
      <c r="G57" s="53">
        <f t="shared" si="1"/>
        <v>99.74</v>
      </c>
      <c r="H57" s="47"/>
      <c r="I57" s="7"/>
      <c r="J57" s="11">
        <v>99.74</v>
      </c>
      <c r="K57" s="8"/>
      <c r="L57" s="16"/>
    </row>
    <row r="58" spans="2:12" x14ac:dyDescent="0.3">
      <c r="B58" s="36">
        <v>52</v>
      </c>
      <c r="C58" s="41" t="s">
        <v>207</v>
      </c>
      <c r="D58" s="6" t="s">
        <v>208</v>
      </c>
      <c r="E58" s="6" t="s">
        <v>8</v>
      </c>
      <c r="F58" s="16" t="s">
        <v>26</v>
      </c>
      <c r="G58" s="53">
        <f t="shared" si="1"/>
        <v>99.67</v>
      </c>
      <c r="H58" s="47"/>
      <c r="I58" s="7"/>
      <c r="J58" s="11">
        <v>99.67</v>
      </c>
      <c r="K58" s="8"/>
      <c r="L58" s="16"/>
    </row>
    <row r="59" spans="2:12" x14ac:dyDescent="0.3">
      <c r="B59" s="36">
        <v>53</v>
      </c>
      <c r="C59" s="41" t="s">
        <v>209</v>
      </c>
      <c r="D59" s="6" t="s">
        <v>81</v>
      </c>
      <c r="E59" s="6" t="s">
        <v>8</v>
      </c>
      <c r="F59" s="16" t="s">
        <v>26</v>
      </c>
      <c r="G59" s="53">
        <f t="shared" si="1"/>
        <v>99.65</v>
      </c>
      <c r="H59" s="47"/>
      <c r="I59" s="7"/>
      <c r="J59" s="11">
        <v>99.65</v>
      </c>
      <c r="K59" s="8"/>
      <c r="L59" s="16"/>
    </row>
    <row r="60" spans="2:12" x14ac:dyDescent="0.3">
      <c r="B60" s="36">
        <v>54</v>
      </c>
      <c r="C60" s="41" t="s">
        <v>212</v>
      </c>
      <c r="D60" s="6" t="s">
        <v>208</v>
      </c>
      <c r="E60" s="6" t="s">
        <v>8</v>
      </c>
      <c r="F60" s="16" t="s">
        <v>26</v>
      </c>
      <c r="G60" s="53">
        <f t="shared" si="1"/>
        <v>99.59</v>
      </c>
      <c r="H60" s="47"/>
      <c r="I60" s="7"/>
      <c r="J60" s="11">
        <v>99.59</v>
      </c>
      <c r="K60" s="8"/>
      <c r="L60" s="16"/>
    </row>
    <row r="61" spans="2:12" x14ac:dyDescent="0.3">
      <c r="B61" s="36">
        <v>55</v>
      </c>
      <c r="C61" s="41" t="s">
        <v>170</v>
      </c>
      <c r="D61" s="6" t="s">
        <v>171</v>
      </c>
      <c r="E61" s="6" t="s">
        <v>29</v>
      </c>
      <c r="F61" s="16" t="s">
        <v>26</v>
      </c>
      <c r="G61" s="53">
        <f t="shared" si="1"/>
        <v>99.52</v>
      </c>
      <c r="H61" s="45"/>
      <c r="I61" s="11">
        <v>99.52</v>
      </c>
      <c r="J61" s="7"/>
      <c r="K61" s="8"/>
      <c r="L61" s="14"/>
    </row>
    <row r="62" spans="2:12" x14ac:dyDescent="0.3">
      <c r="B62" s="36">
        <v>56</v>
      </c>
      <c r="C62" s="41" t="s">
        <v>213</v>
      </c>
      <c r="D62" s="6" t="s">
        <v>214</v>
      </c>
      <c r="E62" s="6" t="s">
        <v>6</v>
      </c>
      <c r="F62" s="16" t="s">
        <v>26</v>
      </c>
      <c r="G62" s="53">
        <f t="shared" si="1"/>
        <v>99.41</v>
      </c>
      <c r="H62" s="47"/>
      <c r="I62" s="7"/>
      <c r="J62" s="11">
        <v>99.41</v>
      </c>
      <c r="K62" s="8"/>
      <c r="L62" s="16"/>
    </row>
    <row r="63" spans="2:12" x14ac:dyDescent="0.3">
      <c r="B63" s="36">
        <v>57</v>
      </c>
      <c r="C63" s="41" t="s">
        <v>215</v>
      </c>
      <c r="D63" s="6" t="s">
        <v>208</v>
      </c>
      <c r="E63" s="6" t="s">
        <v>8</v>
      </c>
      <c r="F63" s="16" t="s">
        <v>26</v>
      </c>
      <c r="G63" s="53">
        <f t="shared" si="1"/>
        <v>99.31</v>
      </c>
      <c r="H63" s="47"/>
      <c r="I63" s="7"/>
      <c r="J63" s="11">
        <v>99.31</v>
      </c>
      <c r="K63" s="8"/>
      <c r="L63" s="16"/>
    </row>
    <row r="64" spans="2:12" x14ac:dyDescent="0.3">
      <c r="B64" s="36">
        <v>58</v>
      </c>
      <c r="C64" s="41" t="s">
        <v>216</v>
      </c>
      <c r="D64" s="6" t="s">
        <v>217</v>
      </c>
      <c r="E64" s="6" t="s">
        <v>8</v>
      </c>
      <c r="F64" s="16" t="s">
        <v>26</v>
      </c>
      <c r="G64" s="53">
        <f t="shared" si="1"/>
        <v>99.29</v>
      </c>
      <c r="H64" s="47"/>
      <c r="I64" s="7"/>
      <c r="J64" s="11">
        <v>99.29</v>
      </c>
      <c r="K64" s="8"/>
      <c r="L64" s="16"/>
    </row>
    <row r="65" spans="2:12" x14ac:dyDescent="0.3">
      <c r="B65" s="36">
        <v>59</v>
      </c>
      <c r="C65" s="41" t="s">
        <v>212</v>
      </c>
      <c r="D65" s="6" t="s">
        <v>218</v>
      </c>
      <c r="E65" s="6" t="s">
        <v>8</v>
      </c>
      <c r="F65" s="16" t="s">
        <v>166</v>
      </c>
      <c r="G65" s="53">
        <f t="shared" si="1"/>
        <v>99.26</v>
      </c>
      <c r="H65" s="47"/>
      <c r="I65" s="7"/>
      <c r="J65" s="11">
        <v>99.26</v>
      </c>
      <c r="K65" s="8"/>
      <c r="L65" s="16"/>
    </row>
    <row r="66" spans="2:12" x14ac:dyDescent="0.3">
      <c r="B66" s="36">
        <v>60</v>
      </c>
      <c r="C66" s="41" t="s">
        <v>219</v>
      </c>
      <c r="D66" s="6" t="s">
        <v>167</v>
      </c>
      <c r="E66" s="6" t="s">
        <v>8</v>
      </c>
      <c r="F66" s="16" t="s">
        <v>26</v>
      </c>
      <c r="G66" s="53">
        <f t="shared" si="1"/>
        <v>99.23</v>
      </c>
      <c r="H66" s="47"/>
      <c r="I66" s="7"/>
      <c r="J66" s="11">
        <v>99.23</v>
      </c>
      <c r="K66" s="8"/>
      <c r="L66" s="16"/>
    </row>
    <row r="67" spans="2:12" x14ac:dyDescent="0.3">
      <c r="B67" s="36">
        <v>61</v>
      </c>
      <c r="C67" s="41" t="s">
        <v>220</v>
      </c>
      <c r="D67" s="6" t="s">
        <v>221</v>
      </c>
      <c r="E67" s="6" t="s">
        <v>8</v>
      </c>
      <c r="F67" s="16" t="s">
        <v>26</v>
      </c>
      <c r="G67" s="53">
        <f t="shared" si="1"/>
        <v>99.14</v>
      </c>
      <c r="H67" s="47"/>
      <c r="I67" s="7"/>
      <c r="J67" s="11">
        <v>99.14</v>
      </c>
      <c r="K67" s="8"/>
      <c r="L67" s="16"/>
    </row>
    <row r="68" spans="2:12" x14ac:dyDescent="0.3">
      <c r="B68" s="36">
        <v>62</v>
      </c>
      <c r="C68" s="41" t="s">
        <v>31</v>
      </c>
      <c r="D68" s="6" t="s">
        <v>222</v>
      </c>
      <c r="E68" s="6" t="s">
        <v>6</v>
      </c>
      <c r="F68" s="16" t="s">
        <v>26</v>
      </c>
      <c r="G68" s="53">
        <f t="shared" si="1"/>
        <v>99.02</v>
      </c>
      <c r="H68" s="47"/>
      <c r="I68" s="7"/>
      <c r="J68" s="11">
        <v>99.02</v>
      </c>
      <c r="K68" s="8"/>
      <c r="L68" s="16"/>
    </row>
    <row r="69" spans="2:12" x14ac:dyDescent="0.3">
      <c r="B69" s="36">
        <v>63</v>
      </c>
      <c r="C69" s="41" t="s">
        <v>223</v>
      </c>
      <c r="D69" s="6" t="s">
        <v>224</v>
      </c>
      <c r="E69" s="6" t="s">
        <v>8</v>
      </c>
      <c r="F69" s="16" t="s">
        <v>26</v>
      </c>
      <c r="G69" s="53">
        <f t="shared" si="1"/>
        <v>98.88</v>
      </c>
      <c r="H69" s="47"/>
      <c r="I69" s="7"/>
      <c r="J69" s="11">
        <v>98.88</v>
      </c>
      <c r="K69" s="8"/>
      <c r="L69" s="16"/>
    </row>
    <row r="70" spans="2:12" x14ac:dyDescent="0.3">
      <c r="B70" s="36">
        <v>64</v>
      </c>
      <c r="C70" s="41" t="s">
        <v>225</v>
      </c>
      <c r="D70" s="6" t="s">
        <v>226</v>
      </c>
      <c r="E70" s="6" t="s">
        <v>227</v>
      </c>
      <c r="F70" s="16" t="s">
        <v>26</v>
      </c>
      <c r="G70" s="53">
        <f t="shared" si="1"/>
        <v>98.41</v>
      </c>
      <c r="H70" s="47"/>
      <c r="I70" s="7"/>
      <c r="J70" s="11">
        <v>98.41</v>
      </c>
      <c r="K70" s="8"/>
      <c r="L70" s="16"/>
    </row>
    <row r="71" spans="2:12" x14ac:dyDescent="0.3">
      <c r="B71" s="36">
        <v>65</v>
      </c>
      <c r="C71" s="41" t="s">
        <v>28</v>
      </c>
      <c r="D71" s="6" t="s">
        <v>27</v>
      </c>
      <c r="E71" s="6" t="s">
        <v>29</v>
      </c>
      <c r="F71" s="16" t="s">
        <v>26</v>
      </c>
      <c r="G71" s="53">
        <f t="shared" si="1"/>
        <v>98.4</v>
      </c>
      <c r="H71" s="45"/>
      <c r="I71" s="7"/>
      <c r="J71" s="7"/>
      <c r="K71" s="8"/>
      <c r="L71" s="15">
        <f>96.4+2</f>
        <v>98.4</v>
      </c>
    </row>
    <row r="72" spans="2:12" x14ac:dyDescent="0.3">
      <c r="B72" s="36">
        <v>66</v>
      </c>
      <c r="C72" s="41" t="s">
        <v>228</v>
      </c>
      <c r="D72" s="6" t="s">
        <v>229</v>
      </c>
      <c r="E72" s="6" t="s">
        <v>8</v>
      </c>
      <c r="F72" s="16" t="s">
        <v>26</v>
      </c>
      <c r="G72" s="53">
        <f t="shared" si="1"/>
        <v>97.95</v>
      </c>
      <c r="H72" s="47"/>
      <c r="I72" s="7"/>
      <c r="J72" s="11">
        <v>97.95</v>
      </c>
      <c r="K72" s="8"/>
      <c r="L72" s="16"/>
    </row>
    <row r="73" spans="2:12" x14ac:dyDescent="0.3">
      <c r="B73" s="36">
        <v>67</v>
      </c>
      <c r="C73" s="41" t="s">
        <v>230</v>
      </c>
      <c r="D73" s="6" t="s">
        <v>231</v>
      </c>
      <c r="E73" s="6" t="s">
        <v>6</v>
      </c>
      <c r="F73" s="16" t="s">
        <v>26</v>
      </c>
      <c r="G73" s="53">
        <f t="shared" si="1"/>
        <v>97.94</v>
      </c>
      <c r="H73" s="47"/>
      <c r="I73" s="7"/>
      <c r="J73" s="11">
        <v>97.94</v>
      </c>
      <c r="K73" s="8"/>
      <c r="L73" s="16"/>
    </row>
    <row r="74" spans="2:12" x14ac:dyDescent="0.3">
      <c r="B74" s="36">
        <v>68</v>
      </c>
      <c r="C74" s="41" t="s">
        <v>212</v>
      </c>
      <c r="D74" s="6" t="s">
        <v>232</v>
      </c>
      <c r="E74" s="6" t="s">
        <v>8</v>
      </c>
      <c r="F74" s="16" t="s">
        <v>166</v>
      </c>
      <c r="G74" s="53">
        <f t="shared" si="1"/>
        <v>97.87</v>
      </c>
      <c r="H74" s="47"/>
      <c r="I74" s="7"/>
      <c r="J74" s="11">
        <v>97.87</v>
      </c>
      <c r="K74" s="8"/>
      <c r="L74" s="16"/>
    </row>
    <row r="75" spans="2:12" x14ac:dyDescent="0.3">
      <c r="B75" s="36">
        <v>69</v>
      </c>
      <c r="C75" s="41" t="s">
        <v>254</v>
      </c>
      <c r="D75" s="6" t="s">
        <v>255</v>
      </c>
      <c r="E75" s="6" t="s">
        <v>256</v>
      </c>
      <c r="F75" s="16" t="s">
        <v>26</v>
      </c>
      <c r="G75" s="53">
        <f t="shared" si="1"/>
        <v>97.47</v>
      </c>
      <c r="H75" s="47"/>
      <c r="I75" s="7"/>
      <c r="J75" s="7"/>
      <c r="K75" s="12">
        <f>96.97+0.5</f>
        <v>97.47</v>
      </c>
      <c r="L75" s="16"/>
    </row>
    <row r="76" spans="2:12" x14ac:dyDescent="0.3">
      <c r="B76" s="36">
        <v>70</v>
      </c>
      <c r="C76" s="41" t="s">
        <v>172</v>
      </c>
      <c r="D76" s="6" t="s">
        <v>173</v>
      </c>
      <c r="E76" s="6" t="s">
        <v>6</v>
      </c>
      <c r="F76" s="16" t="s">
        <v>26</v>
      </c>
      <c r="G76" s="53">
        <f t="shared" si="1"/>
        <v>97.4</v>
      </c>
      <c r="H76" s="45"/>
      <c r="I76" s="11">
        <v>97.4</v>
      </c>
      <c r="J76" s="7"/>
      <c r="K76" s="8"/>
      <c r="L76" s="14"/>
    </row>
    <row r="77" spans="2:12" x14ac:dyDescent="0.3">
      <c r="B77" s="36">
        <v>71</v>
      </c>
      <c r="C77" s="41" t="s">
        <v>31</v>
      </c>
      <c r="D77" s="6" t="s">
        <v>75</v>
      </c>
      <c r="E77" s="6" t="s">
        <v>6</v>
      </c>
      <c r="F77" s="16" t="s">
        <v>166</v>
      </c>
      <c r="G77" s="53">
        <f t="shared" si="1"/>
        <v>96.71</v>
      </c>
      <c r="H77" s="47"/>
      <c r="I77" s="7"/>
      <c r="J77" s="11">
        <v>96.71</v>
      </c>
      <c r="K77" s="8"/>
      <c r="L77" s="16"/>
    </row>
    <row r="78" spans="2:12" x14ac:dyDescent="0.3">
      <c r="B78" s="36">
        <v>72</v>
      </c>
      <c r="C78" s="41" t="s">
        <v>235</v>
      </c>
      <c r="D78" s="6" t="s">
        <v>47</v>
      </c>
      <c r="E78" s="6" t="s">
        <v>8</v>
      </c>
      <c r="F78" s="16" t="s">
        <v>26</v>
      </c>
      <c r="G78" s="53">
        <f t="shared" si="1"/>
        <v>96.44</v>
      </c>
      <c r="H78" s="47"/>
      <c r="I78" s="7"/>
      <c r="J78" s="11">
        <v>96.44</v>
      </c>
      <c r="K78" s="8"/>
      <c r="L78" s="16"/>
    </row>
    <row r="79" spans="2:12" x14ac:dyDescent="0.3">
      <c r="B79" s="36">
        <v>73</v>
      </c>
      <c r="C79" s="41" t="s">
        <v>207</v>
      </c>
      <c r="D79" s="6" t="s">
        <v>18</v>
      </c>
      <c r="E79" s="6" t="s">
        <v>8</v>
      </c>
      <c r="F79" s="16" t="s">
        <v>26</v>
      </c>
      <c r="G79" s="53">
        <f t="shared" ref="G79:G110" si="2">SUM(H79:L79)</f>
        <v>96.33</v>
      </c>
      <c r="H79" s="47"/>
      <c r="I79" s="7"/>
      <c r="J79" s="11">
        <v>96.33</v>
      </c>
      <c r="K79" s="8"/>
      <c r="L79" s="16"/>
    </row>
    <row r="80" spans="2:12" x14ac:dyDescent="0.3">
      <c r="B80" s="36">
        <v>74</v>
      </c>
      <c r="C80" s="41" t="s">
        <v>238</v>
      </c>
      <c r="D80" s="6" t="s">
        <v>239</v>
      </c>
      <c r="E80" s="6" t="s">
        <v>8</v>
      </c>
      <c r="F80" s="16" t="s">
        <v>26</v>
      </c>
      <c r="G80" s="53">
        <f t="shared" si="2"/>
        <v>95.73</v>
      </c>
      <c r="H80" s="47"/>
      <c r="I80" s="7"/>
      <c r="J80" s="11">
        <v>95.73</v>
      </c>
      <c r="K80" s="8"/>
      <c r="L80" s="16"/>
    </row>
    <row r="81" spans="2:12" x14ac:dyDescent="0.3">
      <c r="B81" s="36">
        <v>75</v>
      </c>
      <c r="C81" s="41" t="s">
        <v>257</v>
      </c>
      <c r="D81" s="6" t="s">
        <v>258</v>
      </c>
      <c r="E81" s="6" t="s">
        <v>10</v>
      </c>
      <c r="F81" s="16" t="s">
        <v>26</v>
      </c>
      <c r="G81" s="53">
        <f t="shared" si="2"/>
        <v>95.73</v>
      </c>
      <c r="H81" s="47"/>
      <c r="I81" s="7"/>
      <c r="J81" s="7"/>
      <c r="K81" s="12">
        <v>95.73</v>
      </c>
      <c r="L81" s="16"/>
    </row>
    <row r="82" spans="2:12" x14ac:dyDescent="0.3">
      <c r="B82" s="36">
        <v>76</v>
      </c>
      <c r="C82" s="41" t="s">
        <v>259</v>
      </c>
      <c r="D82" s="6" t="s">
        <v>260</v>
      </c>
      <c r="E82" s="6" t="s">
        <v>256</v>
      </c>
      <c r="F82" s="16" t="s">
        <v>26</v>
      </c>
      <c r="G82" s="53">
        <f t="shared" si="2"/>
        <v>95.55</v>
      </c>
      <c r="H82" s="47"/>
      <c r="I82" s="7"/>
      <c r="J82" s="7"/>
      <c r="K82" s="12">
        <v>95.55</v>
      </c>
      <c r="L82" s="16"/>
    </row>
    <row r="83" spans="2:12" x14ac:dyDescent="0.3">
      <c r="B83" s="36">
        <v>77</v>
      </c>
      <c r="C83" s="41" t="s">
        <v>174</v>
      </c>
      <c r="D83" s="6" t="s">
        <v>20</v>
      </c>
      <c r="E83" s="6" t="s">
        <v>6</v>
      </c>
      <c r="F83" s="16" t="s">
        <v>26</v>
      </c>
      <c r="G83" s="53">
        <f t="shared" si="2"/>
        <v>94.53</v>
      </c>
      <c r="H83" s="45"/>
      <c r="I83" s="11">
        <v>94.53</v>
      </c>
      <c r="J83" s="7"/>
      <c r="K83" s="8"/>
      <c r="L83" s="14"/>
    </row>
    <row r="84" spans="2:12" x14ac:dyDescent="0.3">
      <c r="B84" s="36">
        <v>78</v>
      </c>
      <c r="C84" s="41" t="s">
        <v>241</v>
      </c>
      <c r="D84" s="6" t="s">
        <v>242</v>
      </c>
      <c r="E84" s="6" t="s">
        <v>8</v>
      </c>
      <c r="F84" s="16" t="s">
        <v>166</v>
      </c>
      <c r="G84" s="53">
        <f t="shared" si="2"/>
        <v>94.52</v>
      </c>
      <c r="H84" s="47"/>
      <c r="I84" s="7"/>
      <c r="J84" s="11">
        <v>94.52</v>
      </c>
      <c r="K84" s="8"/>
      <c r="L84" s="16"/>
    </row>
    <row r="85" spans="2:12" x14ac:dyDescent="0.3">
      <c r="B85" s="36">
        <v>79</v>
      </c>
      <c r="C85" s="41" t="s">
        <v>35</v>
      </c>
      <c r="D85" s="6" t="s">
        <v>34</v>
      </c>
      <c r="E85" s="6" t="s">
        <v>6</v>
      </c>
      <c r="F85" s="16" t="s">
        <v>26</v>
      </c>
      <c r="G85" s="53">
        <f t="shared" si="2"/>
        <v>94.43</v>
      </c>
      <c r="H85" s="45"/>
      <c r="I85" s="7"/>
      <c r="J85" s="7"/>
      <c r="K85" s="8"/>
      <c r="L85" s="15">
        <f>93.93+0.5</f>
        <v>94.43</v>
      </c>
    </row>
    <row r="86" spans="2:12" x14ac:dyDescent="0.3">
      <c r="B86" s="36">
        <v>80</v>
      </c>
      <c r="C86" s="41" t="s">
        <v>115</v>
      </c>
      <c r="D86" s="6" t="s">
        <v>116</v>
      </c>
      <c r="E86" s="6" t="s">
        <v>4</v>
      </c>
      <c r="F86" s="16" t="s">
        <v>26</v>
      </c>
      <c r="G86" s="53">
        <f t="shared" si="2"/>
        <v>94.28</v>
      </c>
      <c r="H86" s="46">
        <f>92.78+1.5</f>
        <v>94.28</v>
      </c>
      <c r="I86" s="7"/>
      <c r="J86" s="7"/>
      <c r="K86" s="8"/>
      <c r="L86" s="14"/>
    </row>
    <row r="87" spans="2:12" x14ac:dyDescent="0.3">
      <c r="B87" s="36">
        <v>81</v>
      </c>
      <c r="C87" s="41" t="s">
        <v>261</v>
      </c>
      <c r="D87" s="6" t="s">
        <v>110</v>
      </c>
      <c r="E87" s="6" t="s">
        <v>10</v>
      </c>
      <c r="F87" s="16" t="s">
        <v>26</v>
      </c>
      <c r="G87" s="53">
        <f t="shared" si="2"/>
        <v>94.05</v>
      </c>
      <c r="H87" s="47"/>
      <c r="I87" s="7"/>
      <c r="J87" s="7"/>
      <c r="K87" s="12">
        <v>94.05</v>
      </c>
      <c r="L87" s="16"/>
    </row>
    <row r="88" spans="2:12" x14ac:dyDescent="0.3">
      <c r="B88" s="36">
        <v>82</v>
      </c>
      <c r="C88" s="41" t="s">
        <v>36</v>
      </c>
      <c r="D88" s="6" t="s">
        <v>37</v>
      </c>
      <c r="E88" s="6" t="s">
        <v>38</v>
      </c>
      <c r="F88" s="16" t="s">
        <v>26</v>
      </c>
      <c r="G88" s="53">
        <f t="shared" si="2"/>
        <v>93.73</v>
      </c>
      <c r="H88" s="45"/>
      <c r="I88" s="7"/>
      <c r="J88" s="7"/>
      <c r="K88" s="8"/>
      <c r="L88" s="15">
        <v>93.73</v>
      </c>
    </row>
    <row r="89" spans="2:12" x14ac:dyDescent="0.3">
      <c r="B89" s="36">
        <v>83</v>
      </c>
      <c r="C89" s="41" t="s">
        <v>262</v>
      </c>
      <c r="D89" s="6" t="s">
        <v>47</v>
      </c>
      <c r="E89" s="6" t="s">
        <v>10</v>
      </c>
      <c r="F89" s="16" t="s">
        <v>166</v>
      </c>
      <c r="G89" s="53">
        <f t="shared" si="2"/>
        <v>92.97</v>
      </c>
      <c r="H89" s="47"/>
      <c r="I89" s="7"/>
      <c r="J89" s="7"/>
      <c r="K89" s="12">
        <v>92.97</v>
      </c>
      <c r="L89" s="16"/>
    </row>
    <row r="90" spans="2:12" x14ac:dyDescent="0.3">
      <c r="B90" s="36">
        <v>84</v>
      </c>
      <c r="C90" s="41" t="s">
        <v>243</v>
      </c>
      <c r="D90" s="6" t="s">
        <v>214</v>
      </c>
      <c r="E90" s="6" t="s">
        <v>8</v>
      </c>
      <c r="F90" s="16" t="s">
        <v>26</v>
      </c>
      <c r="G90" s="53">
        <f t="shared" si="2"/>
        <v>92.57</v>
      </c>
      <c r="H90" s="47"/>
      <c r="I90" s="7"/>
      <c r="J90" s="11">
        <v>92.57</v>
      </c>
      <c r="K90" s="8"/>
      <c r="L90" s="16"/>
    </row>
    <row r="91" spans="2:12" x14ac:dyDescent="0.3">
      <c r="B91" s="36">
        <v>85</v>
      </c>
      <c r="C91" s="41" t="s">
        <v>42</v>
      </c>
      <c r="D91" s="6" t="s">
        <v>43</v>
      </c>
      <c r="E91" s="6" t="s">
        <v>6</v>
      </c>
      <c r="F91" s="16" t="s">
        <v>26</v>
      </c>
      <c r="G91" s="53">
        <f t="shared" si="2"/>
        <v>92.02</v>
      </c>
      <c r="H91" s="45"/>
      <c r="I91" s="7"/>
      <c r="J91" s="7"/>
      <c r="K91" s="8"/>
      <c r="L91" s="15">
        <v>92.02</v>
      </c>
    </row>
    <row r="92" spans="2:12" x14ac:dyDescent="0.3">
      <c r="B92" s="36">
        <v>86</v>
      </c>
      <c r="C92" s="41" t="s">
        <v>123</v>
      </c>
      <c r="D92" s="6" t="s">
        <v>124</v>
      </c>
      <c r="E92" s="6" t="s">
        <v>4</v>
      </c>
      <c r="F92" s="16" t="s">
        <v>26</v>
      </c>
      <c r="G92" s="53">
        <f t="shared" si="2"/>
        <v>91.91</v>
      </c>
      <c r="H92" s="46">
        <f>88.91+3</f>
        <v>91.91</v>
      </c>
      <c r="I92" s="7"/>
      <c r="J92" s="7"/>
      <c r="K92" s="8"/>
      <c r="L92" s="14"/>
    </row>
    <row r="93" spans="2:12" x14ac:dyDescent="0.3">
      <c r="B93" s="36">
        <v>87</v>
      </c>
      <c r="C93" s="41" t="s">
        <v>44</v>
      </c>
      <c r="D93" s="6" t="s">
        <v>45</v>
      </c>
      <c r="E93" s="6" t="s">
        <v>6</v>
      </c>
      <c r="F93" s="16" t="s">
        <v>26</v>
      </c>
      <c r="G93" s="53">
        <f t="shared" si="2"/>
        <v>91.88</v>
      </c>
      <c r="H93" s="45"/>
      <c r="I93" s="7"/>
      <c r="J93" s="7"/>
      <c r="K93" s="8"/>
      <c r="L93" s="15">
        <v>91.88</v>
      </c>
    </row>
    <row r="94" spans="2:12" x14ac:dyDescent="0.3">
      <c r="B94" s="36">
        <v>88</v>
      </c>
      <c r="C94" s="41" t="s">
        <v>175</v>
      </c>
      <c r="D94" s="6" t="s">
        <v>176</v>
      </c>
      <c r="E94" s="6" t="s">
        <v>6</v>
      </c>
      <c r="F94" s="16" t="s">
        <v>26</v>
      </c>
      <c r="G94" s="53">
        <f t="shared" si="2"/>
        <v>91.78</v>
      </c>
      <c r="H94" s="45"/>
      <c r="I94" s="11">
        <v>91.78</v>
      </c>
      <c r="J94" s="7"/>
      <c r="K94" s="8"/>
      <c r="L94" s="14"/>
    </row>
    <row r="95" spans="2:12" x14ac:dyDescent="0.3">
      <c r="B95" s="36">
        <v>89</v>
      </c>
      <c r="C95" s="41" t="s">
        <v>46</v>
      </c>
      <c r="D95" s="6" t="s">
        <v>47</v>
      </c>
      <c r="E95" s="6" t="s">
        <v>6</v>
      </c>
      <c r="F95" s="16" t="s">
        <v>26</v>
      </c>
      <c r="G95" s="53">
        <f t="shared" si="2"/>
        <v>90.99</v>
      </c>
      <c r="H95" s="45"/>
      <c r="I95" s="7"/>
      <c r="J95" s="7"/>
      <c r="K95" s="8"/>
      <c r="L95" s="15">
        <v>90.99</v>
      </c>
    </row>
    <row r="96" spans="2:12" x14ac:dyDescent="0.3">
      <c r="B96" s="36">
        <v>90</v>
      </c>
      <c r="C96" s="41" t="s">
        <v>48</v>
      </c>
      <c r="D96" s="6" t="s">
        <v>49</v>
      </c>
      <c r="E96" s="6" t="s">
        <v>6</v>
      </c>
      <c r="F96" s="16" t="s">
        <v>166</v>
      </c>
      <c r="G96" s="53">
        <f t="shared" si="2"/>
        <v>90.45</v>
      </c>
      <c r="H96" s="45"/>
      <c r="I96" s="7"/>
      <c r="J96" s="7"/>
      <c r="K96" s="8"/>
      <c r="L96" s="15">
        <v>90.45</v>
      </c>
    </row>
    <row r="97" spans="2:12" x14ac:dyDescent="0.3">
      <c r="B97" s="36">
        <v>91</v>
      </c>
      <c r="C97" s="41" t="s">
        <v>122</v>
      </c>
      <c r="D97" s="6" t="s">
        <v>121</v>
      </c>
      <c r="E97" s="6" t="s">
        <v>4</v>
      </c>
      <c r="F97" s="16" t="s">
        <v>26</v>
      </c>
      <c r="G97" s="53">
        <f t="shared" si="2"/>
        <v>90.44</v>
      </c>
      <c r="H97" s="46">
        <v>90.44</v>
      </c>
      <c r="I97" s="7"/>
      <c r="J97" s="7"/>
      <c r="K97" s="8"/>
      <c r="L97" s="14"/>
    </row>
    <row r="98" spans="2:12" x14ac:dyDescent="0.3">
      <c r="B98" s="36">
        <v>92</v>
      </c>
      <c r="C98" s="41" t="s">
        <v>178</v>
      </c>
      <c r="D98" s="6" t="s">
        <v>179</v>
      </c>
      <c r="E98" s="6" t="s">
        <v>6</v>
      </c>
      <c r="F98" s="16" t="s">
        <v>26</v>
      </c>
      <c r="G98" s="53">
        <f t="shared" si="2"/>
        <v>90.28</v>
      </c>
      <c r="H98" s="45"/>
      <c r="I98" s="11">
        <v>90.28</v>
      </c>
      <c r="J98" s="7"/>
      <c r="K98" s="8"/>
      <c r="L98" s="14"/>
    </row>
    <row r="99" spans="2:12" x14ac:dyDescent="0.3">
      <c r="B99" s="36">
        <v>93</v>
      </c>
      <c r="C99" s="41" t="s">
        <v>263</v>
      </c>
      <c r="D99" s="6" t="s">
        <v>264</v>
      </c>
      <c r="E99" s="6" t="s">
        <v>10</v>
      </c>
      <c r="F99" s="16" t="s">
        <v>26</v>
      </c>
      <c r="G99" s="53">
        <f t="shared" si="2"/>
        <v>89.55</v>
      </c>
      <c r="H99" s="47"/>
      <c r="I99" s="7"/>
      <c r="J99" s="7"/>
      <c r="K99" s="12">
        <v>89.55</v>
      </c>
      <c r="L99" s="16"/>
    </row>
    <row r="100" spans="2:12" x14ac:dyDescent="0.3">
      <c r="B100" s="36">
        <v>94</v>
      </c>
      <c r="C100" s="41" t="s">
        <v>265</v>
      </c>
      <c r="D100" s="6" t="s">
        <v>114</v>
      </c>
      <c r="E100" s="6" t="s">
        <v>10</v>
      </c>
      <c r="F100" s="16" t="s">
        <v>26</v>
      </c>
      <c r="G100" s="53">
        <f t="shared" si="2"/>
        <v>89.41</v>
      </c>
      <c r="H100" s="47"/>
      <c r="I100" s="7"/>
      <c r="J100" s="7"/>
      <c r="K100" s="12">
        <v>89.41</v>
      </c>
      <c r="L100" s="16"/>
    </row>
    <row r="101" spans="2:12" x14ac:dyDescent="0.3">
      <c r="B101" s="36">
        <v>95</v>
      </c>
      <c r="C101" s="41" t="s">
        <v>57</v>
      </c>
      <c r="D101" s="6" t="s">
        <v>58</v>
      </c>
      <c r="E101" s="6" t="s">
        <v>6</v>
      </c>
      <c r="F101" s="16" t="s">
        <v>26</v>
      </c>
      <c r="G101" s="53">
        <f t="shared" si="2"/>
        <v>89.3</v>
      </c>
      <c r="H101" s="45"/>
      <c r="I101" s="7"/>
      <c r="J101" s="7"/>
      <c r="K101" s="8"/>
      <c r="L101" s="15">
        <v>89.3</v>
      </c>
    </row>
    <row r="102" spans="2:12" x14ac:dyDescent="0.3">
      <c r="B102" s="36">
        <v>96</v>
      </c>
      <c r="C102" s="41" t="s">
        <v>266</v>
      </c>
      <c r="D102" s="6" t="s">
        <v>267</v>
      </c>
      <c r="E102" s="6" t="s">
        <v>10</v>
      </c>
      <c r="F102" s="16" t="s">
        <v>26</v>
      </c>
      <c r="G102" s="53">
        <f t="shared" si="2"/>
        <v>89.25</v>
      </c>
      <c r="H102" s="47"/>
      <c r="I102" s="7"/>
      <c r="J102" s="7"/>
      <c r="K102" s="12">
        <v>89.25</v>
      </c>
      <c r="L102" s="16"/>
    </row>
    <row r="103" spans="2:12" x14ac:dyDescent="0.3">
      <c r="B103" s="36">
        <v>97</v>
      </c>
      <c r="C103" s="41" t="s">
        <v>59</v>
      </c>
      <c r="D103" s="6" t="s">
        <v>60</v>
      </c>
      <c r="E103" s="6" t="s">
        <v>6</v>
      </c>
      <c r="F103" s="16" t="s">
        <v>166</v>
      </c>
      <c r="G103" s="53">
        <f t="shared" si="2"/>
        <v>88.89</v>
      </c>
      <c r="H103" s="45"/>
      <c r="I103" s="7"/>
      <c r="J103" s="7"/>
      <c r="K103" s="8"/>
      <c r="L103" s="15">
        <v>88.89</v>
      </c>
    </row>
    <row r="104" spans="2:12" x14ac:dyDescent="0.3">
      <c r="B104" s="36">
        <v>98</v>
      </c>
      <c r="C104" s="41" t="s">
        <v>244</v>
      </c>
      <c r="D104" s="6" t="s">
        <v>239</v>
      </c>
      <c r="E104" s="6" t="s">
        <v>8</v>
      </c>
      <c r="F104" s="16" t="s">
        <v>26</v>
      </c>
      <c r="G104" s="53">
        <f t="shared" si="2"/>
        <v>88.69</v>
      </c>
      <c r="H104" s="47"/>
      <c r="I104" s="7"/>
      <c r="J104" s="11">
        <v>88.69</v>
      </c>
      <c r="K104" s="8"/>
      <c r="L104" s="16"/>
    </row>
    <row r="105" spans="2:12" x14ac:dyDescent="0.3">
      <c r="B105" s="36">
        <v>99</v>
      </c>
      <c r="C105" s="41" t="s">
        <v>63</v>
      </c>
      <c r="D105" s="6" t="s">
        <v>64</v>
      </c>
      <c r="E105" s="6" t="s">
        <v>6</v>
      </c>
      <c r="F105" s="16" t="s">
        <v>166</v>
      </c>
      <c r="G105" s="53">
        <f t="shared" si="2"/>
        <v>88.03</v>
      </c>
      <c r="H105" s="45"/>
      <c r="I105" s="7"/>
      <c r="J105" s="7"/>
      <c r="K105" s="8"/>
      <c r="L105" s="15">
        <v>88.03</v>
      </c>
    </row>
    <row r="106" spans="2:12" x14ac:dyDescent="0.3">
      <c r="B106" s="36">
        <v>100</v>
      </c>
      <c r="C106" s="41" t="s">
        <v>245</v>
      </c>
      <c r="D106" s="6" t="s">
        <v>192</v>
      </c>
      <c r="E106" s="6" t="s">
        <v>8</v>
      </c>
      <c r="F106" s="16" t="s">
        <v>26</v>
      </c>
      <c r="G106" s="53">
        <f t="shared" si="2"/>
        <v>87.14</v>
      </c>
      <c r="H106" s="47"/>
      <c r="I106" s="7"/>
      <c r="J106" s="11">
        <v>87.14</v>
      </c>
      <c r="K106" s="8"/>
      <c r="L106" s="16"/>
    </row>
    <row r="107" spans="2:12" x14ac:dyDescent="0.3">
      <c r="B107" s="36">
        <v>101</v>
      </c>
      <c r="C107" s="41" t="s">
        <v>125</v>
      </c>
      <c r="D107" s="6" t="s">
        <v>120</v>
      </c>
      <c r="E107" s="6" t="s">
        <v>4</v>
      </c>
      <c r="F107" s="16" t="s">
        <v>26</v>
      </c>
      <c r="G107" s="53">
        <f t="shared" si="2"/>
        <v>86.96</v>
      </c>
      <c r="H107" s="46">
        <v>86.96</v>
      </c>
      <c r="I107" s="7"/>
      <c r="J107" s="7"/>
      <c r="K107" s="8"/>
      <c r="L107" s="14"/>
    </row>
    <row r="108" spans="2:12" x14ac:dyDescent="0.3">
      <c r="B108" s="36">
        <v>102</v>
      </c>
      <c r="C108" s="41" t="s">
        <v>69</v>
      </c>
      <c r="D108" s="6" t="s">
        <v>70</v>
      </c>
      <c r="E108" s="6" t="s">
        <v>6</v>
      </c>
      <c r="F108" s="16" t="s">
        <v>26</v>
      </c>
      <c r="G108" s="53">
        <f t="shared" si="2"/>
        <v>85.99</v>
      </c>
      <c r="H108" s="45"/>
      <c r="I108" s="7"/>
      <c r="J108" s="7"/>
      <c r="K108" s="8"/>
      <c r="L108" s="15">
        <v>85.99</v>
      </c>
    </row>
    <row r="109" spans="2:12" x14ac:dyDescent="0.3">
      <c r="B109" s="36">
        <v>103</v>
      </c>
      <c r="C109" s="41" t="s">
        <v>180</v>
      </c>
      <c r="D109" s="6" t="s">
        <v>62</v>
      </c>
      <c r="E109" s="6" t="s">
        <v>6</v>
      </c>
      <c r="F109" s="16" t="s">
        <v>26</v>
      </c>
      <c r="G109" s="53">
        <f t="shared" si="2"/>
        <v>85.57</v>
      </c>
      <c r="H109" s="45"/>
      <c r="I109" s="11">
        <v>85.57</v>
      </c>
      <c r="J109" s="7"/>
      <c r="K109" s="8"/>
      <c r="L109" s="14"/>
    </row>
    <row r="110" spans="2:12" x14ac:dyDescent="0.3">
      <c r="B110" s="36">
        <v>104</v>
      </c>
      <c r="C110" s="41" t="s">
        <v>71</v>
      </c>
      <c r="D110" s="6" t="s">
        <v>50</v>
      </c>
      <c r="E110" s="6" t="s">
        <v>6</v>
      </c>
      <c r="F110" s="16" t="s">
        <v>26</v>
      </c>
      <c r="G110" s="53">
        <f t="shared" si="2"/>
        <v>85.14</v>
      </c>
      <c r="H110" s="45"/>
      <c r="I110" s="7"/>
      <c r="J110" s="7"/>
      <c r="K110" s="8"/>
      <c r="L110" s="15">
        <v>85.14</v>
      </c>
    </row>
    <row r="111" spans="2:12" x14ac:dyDescent="0.3">
      <c r="B111" s="36">
        <v>105</v>
      </c>
      <c r="C111" s="41" t="s">
        <v>181</v>
      </c>
      <c r="D111" s="6" t="s">
        <v>182</v>
      </c>
      <c r="E111" s="6" t="s">
        <v>6</v>
      </c>
      <c r="F111" s="16" t="s">
        <v>26</v>
      </c>
      <c r="G111" s="53">
        <f t="shared" ref="G111:G142" si="3">SUM(H111:L111)</f>
        <v>85.07</v>
      </c>
      <c r="H111" s="45"/>
      <c r="I111" s="11">
        <v>85.07</v>
      </c>
      <c r="J111" s="7"/>
      <c r="K111" s="8"/>
      <c r="L111" s="14"/>
    </row>
    <row r="112" spans="2:12" x14ac:dyDescent="0.3">
      <c r="B112" s="36">
        <v>106</v>
      </c>
      <c r="C112" s="41" t="s">
        <v>72</v>
      </c>
      <c r="D112" s="6" t="s">
        <v>73</v>
      </c>
      <c r="E112" s="6" t="s">
        <v>6</v>
      </c>
      <c r="F112" s="16" t="s">
        <v>26</v>
      </c>
      <c r="G112" s="53">
        <f t="shared" si="3"/>
        <v>84.79</v>
      </c>
      <c r="H112" s="45"/>
      <c r="I112" s="7"/>
      <c r="J112" s="7"/>
      <c r="K112" s="8"/>
      <c r="L112" s="15">
        <v>84.79</v>
      </c>
    </row>
    <row r="113" spans="2:12" x14ac:dyDescent="0.3">
      <c r="B113" s="36">
        <v>107</v>
      </c>
      <c r="C113" s="41" t="s">
        <v>268</v>
      </c>
      <c r="D113" s="6" t="s">
        <v>269</v>
      </c>
      <c r="E113" s="6" t="s">
        <v>10</v>
      </c>
      <c r="F113" s="16" t="s">
        <v>26</v>
      </c>
      <c r="G113" s="53">
        <f t="shared" si="3"/>
        <v>84.22</v>
      </c>
      <c r="H113" s="47"/>
      <c r="I113" s="7"/>
      <c r="J113" s="7"/>
      <c r="K113" s="12">
        <v>84.22</v>
      </c>
      <c r="L113" s="16"/>
    </row>
    <row r="114" spans="2:12" x14ac:dyDescent="0.3">
      <c r="B114" s="36">
        <v>108</v>
      </c>
      <c r="C114" s="41" t="s">
        <v>270</v>
      </c>
      <c r="D114" s="6" t="s">
        <v>136</v>
      </c>
      <c r="E114" s="6" t="s">
        <v>256</v>
      </c>
      <c r="F114" s="16" t="s">
        <v>26</v>
      </c>
      <c r="G114" s="53">
        <f t="shared" si="3"/>
        <v>82.58</v>
      </c>
      <c r="H114" s="47"/>
      <c r="I114" s="7"/>
      <c r="J114" s="7"/>
      <c r="K114" s="12">
        <v>82.58</v>
      </c>
      <c r="L114" s="16"/>
    </row>
    <row r="115" spans="2:12" x14ac:dyDescent="0.3">
      <c r="B115" s="36">
        <v>109</v>
      </c>
      <c r="C115" s="41" t="s">
        <v>35</v>
      </c>
      <c r="D115" s="6" t="s">
        <v>248</v>
      </c>
      <c r="E115" s="6" t="s">
        <v>8</v>
      </c>
      <c r="F115" s="16" t="s">
        <v>26</v>
      </c>
      <c r="G115" s="53">
        <f t="shared" si="3"/>
        <v>82.29</v>
      </c>
      <c r="H115" s="47"/>
      <c r="I115" s="7"/>
      <c r="J115" s="11">
        <v>82.29</v>
      </c>
      <c r="K115" s="8"/>
      <c r="L115" s="16"/>
    </row>
    <row r="116" spans="2:12" x14ac:dyDescent="0.3">
      <c r="B116" s="36">
        <v>110</v>
      </c>
      <c r="C116" s="41" t="s">
        <v>130</v>
      </c>
      <c r="D116" s="6" t="s">
        <v>131</v>
      </c>
      <c r="E116" s="6" t="s">
        <v>4</v>
      </c>
      <c r="F116" s="16" t="s">
        <v>26</v>
      </c>
      <c r="G116" s="53">
        <f t="shared" si="3"/>
        <v>82.04</v>
      </c>
      <c r="H116" s="46">
        <v>82.04</v>
      </c>
      <c r="I116" s="7"/>
      <c r="J116" s="7"/>
      <c r="K116" s="8"/>
      <c r="L116" s="14"/>
    </row>
    <row r="117" spans="2:12" x14ac:dyDescent="0.3">
      <c r="B117" s="36">
        <v>111</v>
      </c>
      <c r="C117" s="41" t="s">
        <v>76</v>
      </c>
      <c r="D117" s="6" t="s">
        <v>77</v>
      </c>
      <c r="E117" s="6" t="s">
        <v>6</v>
      </c>
      <c r="F117" s="16" t="s">
        <v>26</v>
      </c>
      <c r="G117" s="53">
        <f t="shared" si="3"/>
        <v>81.95</v>
      </c>
      <c r="H117" s="45"/>
      <c r="I117" s="7"/>
      <c r="J117" s="7"/>
      <c r="K117" s="8"/>
      <c r="L117" s="15">
        <v>81.95</v>
      </c>
    </row>
    <row r="118" spans="2:12" x14ac:dyDescent="0.3">
      <c r="B118" s="36">
        <v>112</v>
      </c>
      <c r="C118" s="41" t="s">
        <v>271</v>
      </c>
      <c r="D118" s="6" t="s">
        <v>264</v>
      </c>
      <c r="E118" s="6" t="s">
        <v>10</v>
      </c>
      <c r="F118" s="16" t="s">
        <v>26</v>
      </c>
      <c r="G118" s="53">
        <f t="shared" si="3"/>
        <v>81.849999999999994</v>
      </c>
      <c r="H118" s="47"/>
      <c r="I118" s="7"/>
      <c r="J118" s="7"/>
      <c r="K118" s="12">
        <v>81.849999999999994</v>
      </c>
      <c r="L118" s="16"/>
    </row>
    <row r="119" spans="2:12" x14ac:dyDescent="0.3">
      <c r="B119" s="36">
        <v>113</v>
      </c>
      <c r="C119" s="41" t="s">
        <v>78</v>
      </c>
      <c r="D119" s="6" t="s">
        <v>79</v>
      </c>
      <c r="E119" s="6" t="s">
        <v>6</v>
      </c>
      <c r="F119" s="16" t="s">
        <v>26</v>
      </c>
      <c r="G119" s="53">
        <f t="shared" si="3"/>
        <v>81.7</v>
      </c>
      <c r="H119" s="45"/>
      <c r="I119" s="7"/>
      <c r="J119" s="7"/>
      <c r="K119" s="8"/>
      <c r="L119" s="15">
        <v>81.7</v>
      </c>
    </row>
    <row r="120" spans="2:12" x14ac:dyDescent="0.3">
      <c r="B120" s="36">
        <v>114</v>
      </c>
      <c r="C120" s="41" t="s">
        <v>272</v>
      </c>
      <c r="D120" s="6" t="s">
        <v>234</v>
      </c>
      <c r="E120" s="6" t="s">
        <v>10</v>
      </c>
      <c r="F120" s="16" t="s">
        <v>26</v>
      </c>
      <c r="G120" s="53">
        <f t="shared" si="3"/>
        <v>81.48</v>
      </c>
      <c r="H120" s="47"/>
      <c r="I120" s="7"/>
      <c r="J120" s="7"/>
      <c r="K120" s="12">
        <v>81.48</v>
      </c>
      <c r="L120" s="16"/>
    </row>
    <row r="121" spans="2:12" x14ac:dyDescent="0.3">
      <c r="B121" s="36">
        <v>115</v>
      </c>
      <c r="C121" s="41" t="s">
        <v>183</v>
      </c>
      <c r="D121" s="6" t="s">
        <v>20</v>
      </c>
      <c r="E121" s="6" t="s">
        <v>6</v>
      </c>
      <c r="F121" s="16" t="s">
        <v>26</v>
      </c>
      <c r="G121" s="53">
        <f t="shared" si="3"/>
        <v>81.22</v>
      </c>
      <c r="H121" s="47"/>
      <c r="I121" s="11">
        <v>81.22</v>
      </c>
      <c r="J121" s="7"/>
      <c r="K121" s="8"/>
      <c r="L121" s="14"/>
    </row>
    <row r="122" spans="2:12" x14ac:dyDescent="0.3">
      <c r="B122" s="36">
        <v>116</v>
      </c>
      <c r="C122" s="41" t="s">
        <v>132</v>
      </c>
      <c r="D122" s="6" t="s">
        <v>47</v>
      </c>
      <c r="E122" s="6" t="s">
        <v>4</v>
      </c>
      <c r="F122" s="16" t="s">
        <v>166</v>
      </c>
      <c r="G122" s="53">
        <f t="shared" si="3"/>
        <v>80.83</v>
      </c>
      <c r="H122" s="46">
        <v>80.83</v>
      </c>
      <c r="I122" s="7"/>
      <c r="J122" s="7"/>
      <c r="K122" s="8"/>
      <c r="L122" s="14"/>
    </row>
    <row r="123" spans="2:12" x14ac:dyDescent="0.3">
      <c r="B123" s="36">
        <v>117</v>
      </c>
      <c r="C123" s="41" t="s">
        <v>133</v>
      </c>
      <c r="D123" s="6" t="s">
        <v>134</v>
      </c>
      <c r="E123" s="6" t="s">
        <v>4</v>
      </c>
      <c r="F123" s="16" t="s">
        <v>26</v>
      </c>
      <c r="G123" s="53">
        <f t="shared" si="3"/>
        <v>80.069999999999993</v>
      </c>
      <c r="H123" s="46">
        <v>80.069999999999993</v>
      </c>
      <c r="I123" s="7"/>
      <c r="J123" s="7"/>
      <c r="K123" s="8"/>
      <c r="L123" s="14"/>
    </row>
    <row r="124" spans="2:12" x14ac:dyDescent="0.3">
      <c r="B124" s="36">
        <v>118</v>
      </c>
      <c r="C124" s="41" t="s">
        <v>273</v>
      </c>
      <c r="D124" s="6" t="s">
        <v>274</v>
      </c>
      <c r="E124" s="6" t="s">
        <v>10</v>
      </c>
      <c r="F124" s="16" t="s">
        <v>26</v>
      </c>
      <c r="G124" s="53">
        <f t="shared" si="3"/>
        <v>78.39</v>
      </c>
      <c r="H124" s="47"/>
      <c r="I124" s="7"/>
      <c r="J124" s="7"/>
      <c r="K124" s="12">
        <v>78.39</v>
      </c>
      <c r="L124" s="16"/>
    </row>
    <row r="125" spans="2:12" x14ac:dyDescent="0.3">
      <c r="B125" s="36">
        <v>119</v>
      </c>
      <c r="C125" s="41" t="s">
        <v>65</v>
      </c>
      <c r="D125" s="6" t="s">
        <v>30</v>
      </c>
      <c r="E125" s="6" t="s">
        <v>6</v>
      </c>
      <c r="F125" s="16" t="s">
        <v>26</v>
      </c>
      <c r="G125" s="53">
        <f t="shared" si="3"/>
        <v>78.290000000000006</v>
      </c>
      <c r="H125" s="45"/>
      <c r="I125" s="7"/>
      <c r="J125" s="7"/>
      <c r="K125" s="8"/>
      <c r="L125" s="15">
        <v>78.290000000000006</v>
      </c>
    </row>
    <row r="126" spans="2:12" x14ac:dyDescent="0.3">
      <c r="B126" s="36">
        <v>120</v>
      </c>
      <c r="C126" s="41" t="s">
        <v>80</v>
      </c>
      <c r="D126" s="6" t="s">
        <v>81</v>
      </c>
      <c r="E126" s="6" t="s">
        <v>6</v>
      </c>
      <c r="F126" s="16" t="s">
        <v>26</v>
      </c>
      <c r="G126" s="53">
        <f t="shared" si="3"/>
        <v>78</v>
      </c>
      <c r="H126" s="45"/>
      <c r="I126" s="7"/>
      <c r="J126" s="7"/>
      <c r="K126" s="8"/>
      <c r="L126" s="15">
        <v>78</v>
      </c>
    </row>
    <row r="127" spans="2:12" x14ac:dyDescent="0.3">
      <c r="B127" s="36">
        <v>121</v>
      </c>
      <c r="C127" s="41" t="s">
        <v>115</v>
      </c>
      <c r="D127" s="6" t="s">
        <v>110</v>
      </c>
      <c r="E127" s="6" t="s">
        <v>4</v>
      </c>
      <c r="F127" s="16" t="s">
        <v>166</v>
      </c>
      <c r="G127" s="53">
        <f t="shared" si="3"/>
        <v>77.709999999999994</v>
      </c>
      <c r="H127" s="46">
        <v>77.709999999999994</v>
      </c>
      <c r="I127" s="7"/>
      <c r="J127" s="7"/>
      <c r="K127" s="8"/>
      <c r="L127" s="18"/>
    </row>
    <row r="128" spans="2:12" x14ac:dyDescent="0.3">
      <c r="B128" s="36">
        <v>122</v>
      </c>
      <c r="C128" s="41" t="s">
        <v>83</v>
      </c>
      <c r="D128" s="6" t="s">
        <v>84</v>
      </c>
      <c r="E128" s="6" t="s">
        <v>6</v>
      </c>
      <c r="F128" s="16" t="s">
        <v>26</v>
      </c>
      <c r="G128" s="53">
        <f t="shared" si="3"/>
        <v>77.66</v>
      </c>
      <c r="H128" s="45"/>
      <c r="I128" s="7"/>
      <c r="J128" s="7"/>
      <c r="K128" s="8"/>
      <c r="L128" s="15">
        <v>77.66</v>
      </c>
    </row>
    <row r="129" spans="2:12" x14ac:dyDescent="0.3">
      <c r="B129" s="36">
        <v>123</v>
      </c>
      <c r="C129" s="41" t="s">
        <v>184</v>
      </c>
      <c r="D129" s="6" t="s">
        <v>185</v>
      </c>
      <c r="E129" s="6" t="s">
        <v>6</v>
      </c>
      <c r="F129" s="16" t="s">
        <v>26</v>
      </c>
      <c r="G129" s="53">
        <f t="shared" si="3"/>
        <v>77.47</v>
      </c>
      <c r="H129" s="47"/>
      <c r="I129" s="11">
        <v>77.47</v>
      </c>
      <c r="J129" s="7"/>
      <c r="K129" s="8"/>
      <c r="L129" s="14"/>
    </row>
    <row r="130" spans="2:12" x14ac:dyDescent="0.3">
      <c r="B130" s="36">
        <v>124</v>
      </c>
      <c r="C130" s="41" t="s">
        <v>85</v>
      </c>
      <c r="D130" s="6" t="s">
        <v>81</v>
      </c>
      <c r="E130" s="6" t="s">
        <v>6</v>
      </c>
      <c r="F130" s="16" t="s">
        <v>26</v>
      </c>
      <c r="G130" s="53">
        <f t="shared" si="3"/>
        <v>76.25</v>
      </c>
      <c r="H130" s="45"/>
      <c r="I130" s="7"/>
      <c r="J130" s="7"/>
      <c r="K130" s="8"/>
      <c r="L130" s="15">
        <v>76.25</v>
      </c>
    </row>
    <row r="131" spans="2:12" x14ac:dyDescent="0.3">
      <c r="B131" s="36">
        <v>125</v>
      </c>
      <c r="C131" s="41" t="s">
        <v>186</v>
      </c>
      <c r="D131" s="6" t="s">
        <v>20</v>
      </c>
      <c r="E131" s="6" t="s">
        <v>6</v>
      </c>
      <c r="F131" s="16" t="s">
        <v>26</v>
      </c>
      <c r="G131" s="53">
        <f t="shared" si="3"/>
        <v>75.98</v>
      </c>
      <c r="H131" s="47"/>
      <c r="I131" s="11">
        <v>75.98</v>
      </c>
      <c r="J131" s="7"/>
      <c r="K131" s="8"/>
      <c r="L131" s="14"/>
    </row>
    <row r="132" spans="2:12" x14ac:dyDescent="0.3">
      <c r="B132" s="36">
        <v>126</v>
      </c>
      <c r="C132" s="41" t="s">
        <v>86</v>
      </c>
      <c r="D132" s="6" t="s">
        <v>87</v>
      </c>
      <c r="E132" s="6" t="s">
        <v>29</v>
      </c>
      <c r="F132" s="16" t="s">
        <v>26</v>
      </c>
      <c r="G132" s="53">
        <f t="shared" si="3"/>
        <v>75.849999999999994</v>
      </c>
      <c r="H132" s="45"/>
      <c r="I132" s="7"/>
      <c r="J132" s="7"/>
      <c r="K132" s="8"/>
      <c r="L132" s="15">
        <v>75.849999999999994</v>
      </c>
    </row>
    <row r="133" spans="2:12" x14ac:dyDescent="0.3">
      <c r="B133" s="36">
        <v>127</v>
      </c>
      <c r="C133" s="41" t="s">
        <v>132</v>
      </c>
      <c r="D133" s="6" t="s">
        <v>139</v>
      </c>
      <c r="E133" s="6" t="s">
        <v>4</v>
      </c>
      <c r="F133" s="16" t="s">
        <v>26</v>
      </c>
      <c r="G133" s="53">
        <f t="shared" si="3"/>
        <v>73.55</v>
      </c>
      <c r="H133" s="46">
        <v>73.55</v>
      </c>
      <c r="I133" s="7"/>
      <c r="J133" s="7"/>
      <c r="K133" s="8"/>
      <c r="L133" s="14"/>
    </row>
    <row r="134" spans="2:12" x14ac:dyDescent="0.3">
      <c r="B134" s="36">
        <v>128</v>
      </c>
      <c r="C134" s="41" t="s">
        <v>187</v>
      </c>
      <c r="D134" s="6" t="s">
        <v>30</v>
      </c>
      <c r="E134" s="6" t="s">
        <v>6</v>
      </c>
      <c r="F134" s="16" t="s">
        <v>26</v>
      </c>
      <c r="G134" s="53">
        <f t="shared" si="3"/>
        <v>73.319999999999993</v>
      </c>
      <c r="H134" s="47"/>
      <c r="I134" s="11">
        <v>73.319999999999993</v>
      </c>
      <c r="J134" s="7"/>
      <c r="K134" s="8"/>
      <c r="L134" s="14"/>
    </row>
    <row r="135" spans="2:12" x14ac:dyDescent="0.3">
      <c r="B135" s="36">
        <v>129</v>
      </c>
      <c r="C135" s="41" t="s">
        <v>275</v>
      </c>
      <c r="D135" s="6" t="s">
        <v>276</v>
      </c>
      <c r="E135" s="6" t="s">
        <v>256</v>
      </c>
      <c r="F135" s="16" t="s">
        <v>26</v>
      </c>
      <c r="G135" s="53">
        <f t="shared" si="3"/>
        <v>73.28</v>
      </c>
      <c r="H135" s="47"/>
      <c r="I135" s="7"/>
      <c r="J135" s="7"/>
      <c r="K135" s="12">
        <v>73.28</v>
      </c>
      <c r="L135" s="16"/>
    </row>
    <row r="136" spans="2:12" x14ac:dyDescent="0.3">
      <c r="B136" s="36">
        <v>130</v>
      </c>
      <c r="C136" s="41" t="s">
        <v>249</v>
      </c>
      <c r="D136" s="6" t="s">
        <v>206</v>
      </c>
      <c r="E136" s="6" t="s">
        <v>8</v>
      </c>
      <c r="F136" s="16" t="s">
        <v>26</v>
      </c>
      <c r="G136" s="53">
        <f t="shared" si="3"/>
        <v>72.87</v>
      </c>
      <c r="H136" s="47"/>
      <c r="I136" s="7"/>
      <c r="J136" s="11">
        <v>72.87</v>
      </c>
      <c r="K136" s="8"/>
      <c r="L136" s="16"/>
    </row>
    <row r="137" spans="2:12" x14ac:dyDescent="0.3">
      <c r="B137" s="36">
        <v>131</v>
      </c>
      <c r="C137" s="41" t="s">
        <v>88</v>
      </c>
      <c r="D137" s="6" t="s">
        <v>89</v>
      </c>
      <c r="E137" s="6" t="s">
        <v>6</v>
      </c>
      <c r="F137" s="16" t="s">
        <v>26</v>
      </c>
      <c r="G137" s="53">
        <f t="shared" si="3"/>
        <v>72.59</v>
      </c>
      <c r="H137" s="45"/>
      <c r="I137" s="7"/>
      <c r="J137" s="7"/>
      <c r="K137" s="8"/>
      <c r="L137" s="15">
        <v>72.59</v>
      </c>
    </row>
    <row r="138" spans="2:12" x14ac:dyDescent="0.3">
      <c r="B138" s="36">
        <v>132</v>
      </c>
      <c r="C138" s="41" t="s">
        <v>188</v>
      </c>
      <c r="D138" s="6" t="s">
        <v>84</v>
      </c>
      <c r="E138" s="6" t="s">
        <v>6</v>
      </c>
      <c r="F138" s="16" t="s">
        <v>26</v>
      </c>
      <c r="G138" s="53">
        <f t="shared" si="3"/>
        <v>71.78</v>
      </c>
      <c r="H138" s="47"/>
      <c r="I138" s="11">
        <v>71.78</v>
      </c>
      <c r="J138" s="7"/>
      <c r="K138" s="8"/>
      <c r="L138" s="14"/>
    </row>
    <row r="139" spans="2:12" x14ac:dyDescent="0.3">
      <c r="B139" s="36">
        <v>133</v>
      </c>
      <c r="C139" s="41" t="s">
        <v>263</v>
      </c>
      <c r="D139" s="6" t="s">
        <v>277</v>
      </c>
      <c r="E139" s="6" t="s">
        <v>10</v>
      </c>
      <c r="F139" s="16" t="s">
        <v>166</v>
      </c>
      <c r="G139" s="53">
        <f t="shared" si="3"/>
        <v>71.66</v>
      </c>
      <c r="H139" s="47"/>
      <c r="I139" s="7"/>
      <c r="J139" s="7"/>
      <c r="K139" s="12">
        <v>71.66</v>
      </c>
      <c r="L139" s="16"/>
    </row>
    <row r="140" spans="2:12" x14ac:dyDescent="0.3">
      <c r="B140" s="36">
        <v>134</v>
      </c>
      <c r="C140" s="41" t="s">
        <v>250</v>
      </c>
      <c r="D140" s="6" t="s">
        <v>18</v>
      </c>
      <c r="E140" s="6" t="s">
        <v>8</v>
      </c>
      <c r="F140" s="16" t="s">
        <v>26</v>
      </c>
      <c r="G140" s="53">
        <f t="shared" si="3"/>
        <v>71.39</v>
      </c>
      <c r="H140" s="47"/>
      <c r="I140" s="7"/>
      <c r="J140" s="11">
        <v>71.39</v>
      </c>
      <c r="K140" s="8"/>
      <c r="L140" s="16"/>
    </row>
    <row r="141" spans="2:12" x14ac:dyDescent="0.3">
      <c r="B141" s="36">
        <v>135</v>
      </c>
      <c r="C141" s="41" t="s">
        <v>42</v>
      </c>
      <c r="D141" s="6" t="s">
        <v>94</v>
      </c>
      <c r="E141" s="6" t="s">
        <v>6</v>
      </c>
      <c r="F141" s="16" t="s">
        <v>166</v>
      </c>
      <c r="G141" s="53">
        <f t="shared" si="3"/>
        <v>71.150000000000006</v>
      </c>
      <c r="H141" s="45"/>
      <c r="I141" s="7"/>
      <c r="J141" s="7"/>
      <c r="K141" s="8"/>
      <c r="L141" s="15">
        <v>71.150000000000006</v>
      </c>
    </row>
    <row r="142" spans="2:12" x14ac:dyDescent="0.3">
      <c r="B142" s="36">
        <v>136</v>
      </c>
      <c r="C142" s="41" t="s">
        <v>95</v>
      </c>
      <c r="D142" s="6" t="s">
        <v>96</v>
      </c>
      <c r="E142" s="6" t="s">
        <v>38</v>
      </c>
      <c r="F142" s="16" t="s">
        <v>26</v>
      </c>
      <c r="G142" s="53">
        <f t="shared" si="3"/>
        <v>70.81</v>
      </c>
      <c r="H142" s="45"/>
      <c r="I142" s="7"/>
      <c r="J142" s="7"/>
      <c r="K142" s="8"/>
      <c r="L142" s="15">
        <v>70.81</v>
      </c>
    </row>
    <row r="143" spans="2:12" x14ac:dyDescent="0.3">
      <c r="B143" s="36">
        <v>137</v>
      </c>
      <c r="C143" s="41" t="s">
        <v>143</v>
      </c>
      <c r="D143" s="6" t="s">
        <v>144</v>
      </c>
      <c r="E143" s="6" t="s">
        <v>4</v>
      </c>
      <c r="F143" s="16" t="s">
        <v>166</v>
      </c>
      <c r="G143" s="53">
        <f t="shared" ref="G143:G166" si="4">SUM(H143:L143)</f>
        <v>68.19</v>
      </c>
      <c r="H143" s="46">
        <v>68.19</v>
      </c>
      <c r="I143" s="7"/>
      <c r="J143" s="7"/>
      <c r="K143" s="8"/>
      <c r="L143" s="14"/>
    </row>
    <row r="144" spans="2:12" x14ac:dyDescent="0.3">
      <c r="B144" s="36">
        <v>138</v>
      </c>
      <c r="C144" s="41" t="s">
        <v>98</v>
      </c>
      <c r="D144" s="6" t="s">
        <v>99</v>
      </c>
      <c r="E144" s="6" t="s">
        <v>6</v>
      </c>
      <c r="F144" s="16" t="s">
        <v>166</v>
      </c>
      <c r="G144" s="53">
        <f t="shared" si="4"/>
        <v>67.72</v>
      </c>
      <c r="H144" s="45"/>
      <c r="I144" s="7"/>
      <c r="J144" s="7"/>
      <c r="K144" s="8"/>
      <c r="L144" s="15">
        <v>67.72</v>
      </c>
    </row>
    <row r="145" spans="2:12" x14ac:dyDescent="0.3">
      <c r="B145" s="36">
        <v>139</v>
      </c>
      <c r="C145" s="41" t="s">
        <v>251</v>
      </c>
      <c r="D145" s="6" t="s">
        <v>190</v>
      </c>
      <c r="E145" s="6" t="s">
        <v>8</v>
      </c>
      <c r="F145" s="16" t="s">
        <v>26</v>
      </c>
      <c r="G145" s="53">
        <f t="shared" si="4"/>
        <v>67.42</v>
      </c>
      <c r="H145" s="47"/>
      <c r="I145" s="7"/>
      <c r="J145" s="11">
        <v>67.42</v>
      </c>
      <c r="K145" s="8"/>
      <c r="L145" s="16"/>
    </row>
    <row r="146" spans="2:12" x14ac:dyDescent="0.3">
      <c r="B146" s="36">
        <v>140</v>
      </c>
      <c r="C146" s="41" t="s">
        <v>189</v>
      </c>
      <c r="D146" s="6" t="s">
        <v>190</v>
      </c>
      <c r="E146" s="6" t="s">
        <v>6</v>
      </c>
      <c r="F146" s="16" t="s">
        <v>26</v>
      </c>
      <c r="G146" s="53">
        <f t="shared" si="4"/>
        <v>67.08</v>
      </c>
      <c r="H146" s="47"/>
      <c r="I146" s="11">
        <v>67.08</v>
      </c>
      <c r="J146" s="7"/>
      <c r="K146" s="8"/>
      <c r="L146" s="14"/>
    </row>
    <row r="147" spans="2:12" x14ac:dyDescent="0.3">
      <c r="B147" s="36">
        <v>141</v>
      </c>
      <c r="C147" s="41" t="s">
        <v>191</v>
      </c>
      <c r="D147" s="6" t="s">
        <v>192</v>
      </c>
      <c r="E147" s="6" t="s">
        <v>6</v>
      </c>
      <c r="F147" s="16" t="s">
        <v>26</v>
      </c>
      <c r="G147" s="53">
        <f t="shared" si="4"/>
        <v>64.25</v>
      </c>
      <c r="H147" s="47"/>
      <c r="I147" s="11">
        <v>64.25</v>
      </c>
      <c r="J147" s="7"/>
      <c r="K147" s="8"/>
      <c r="L147" s="14"/>
    </row>
    <row r="148" spans="2:12" x14ac:dyDescent="0.3">
      <c r="B148" s="36">
        <v>142</v>
      </c>
      <c r="C148" s="41" t="s">
        <v>145</v>
      </c>
      <c r="D148" s="6" t="s">
        <v>146</v>
      </c>
      <c r="E148" s="6" t="s">
        <v>4</v>
      </c>
      <c r="F148" s="16" t="s">
        <v>166</v>
      </c>
      <c r="G148" s="53">
        <f t="shared" si="4"/>
        <v>63.14</v>
      </c>
      <c r="H148" s="46">
        <v>63.14</v>
      </c>
      <c r="I148" s="7"/>
      <c r="J148" s="7"/>
      <c r="K148" s="8"/>
      <c r="L148" s="14"/>
    </row>
    <row r="149" spans="2:12" x14ac:dyDescent="0.3">
      <c r="B149" s="36">
        <v>143</v>
      </c>
      <c r="C149" s="41" t="s">
        <v>147</v>
      </c>
      <c r="D149" s="6" t="s">
        <v>138</v>
      </c>
      <c r="E149" s="6" t="s">
        <v>4</v>
      </c>
      <c r="F149" s="16" t="s">
        <v>26</v>
      </c>
      <c r="G149" s="53">
        <f t="shared" si="4"/>
        <v>62.71</v>
      </c>
      <c r="H149" s="46">
        <v>62.71</v>
      </c>
      <c r="I149" s="7"/>
      <c r="J149" s="7"/>
      <c r="K149" s="8"/>
      <c r="L149" s="14"/>
    </row>
    <row r="150" spans="2:12" x14ac:dyDescent="0.3">
      <c r="B150" s="36">
        <v>144</v>
      </c>
      <c r="C150" s="41" t="s">
        <v>148</v>
      </c>
      <c r="D150" s="6" t="s">
        <v>149</v>
      </c>
      <c r="E150" s="6" t="s">
        <v>4</v>
      </c>
      <c r="F150" s="16" t="s">
        <v>166</v>
      </c>
      <c r="G150" s="53">
        <f t="shared" si="4"/>
        <v>62.02</v>
      </c>
      <c r="H150" s="46">
        <v>62.02</v>
      </c>
      <c r="I150" s="7"/>
      <c r="J150" s="7"/>
      <c r="K150" s="8"/>
      <c r="L150" s="14"/>
    </row>
    <row r="151" spans="2:12" x14ac:dyDescent="0.3">
      <c r="B151" s="36">
        <v>145</v>
      </c>
      <c r="C151" s="41" t="s">
        <v>169</v>
      </c>
      <c r="D151" s="6" t="s">
        <v>106</v>
      </c>
      <c r="E151" s="6" t="s">
        <v>6</v>
      </c>
      <c r="F151" s="16" t="s">
        <v>26</v>
      </c>
      <c r="G151" s="53">
        <f t="shared" si="4"/>
        <v>61.22</v>
      </c>
      <c r="H151" s="45"/>
      <c r="I151" s="7"/>
      <c r="J151" s="7"/>
      <c r="K151" s="8"/>
      <c r="L151" s="15">
        <v>61.22</v>
      </c>
    </row>
    <row r="152" spans="2:12" x14ac:dyDescent="0.3">
      <c r="B152" s="36">
        <v>146</v>
      </c>
      <c r="C152" s="41" t="s">
        <v>278</v>
      </c>
      <c r="D152" s="6" t="s">
        <v>114</v>
      </c>
      <c r="E152" s="6" t="s">
        <v>10</v>
      </c>
      <c r="F152" s="16" t="s">
        <v>26</v>
      </c>
      <c r="G152" s="53">
        <f t="shared" si="4"/>
        <v>59.22</v>
      </c>
      <c r="H152" s="47"/>
      <c r="I152" s="7"/>
      <c r="J152" s="7"/>
      <c r="K152" s="12">
        <v>59.22</v>
      </c>
      <c r="L152" s="16"/>
    </row>
    <row r="153" spans="2:12" x14ac:dyDescent="0.3">
      <c r="B153" s="36">
        <v>147</v>
      </c>
      <c r="C153" s="41" t="s">
        <v>150</v>
      </c>
      <c r="D153" s="6" t="s">
        <v>151</v>
      </c>
      <c r="E153" s="6" t="s">
        <v>4</v>
      </c>
      <c r="F153" s="16" t="s">
        <v>26</v>
      </c>
      <c r="G153" s="53">
        <f t="shared" si="4"/>
        <v>58.81</v>
      </c>
      <c r="H153" s="46">
        <v>58.81</v>
      </c>
      <c r="I153" s="7"/>
      <c r="J153" s="7"/>
      <c r="K153" s="8"/>
      <c r="L153" s="14"/>
    </row>
    <row r="154" spans="2:12" x14ac:dyDescent="0.3">
      <c r="B154" s="36">
        <v>148</v>
      </c>
      <c r="C154" s="41" t="s">
        <v>279</v>
      </c>
      <c r="D154" s="6" t="s">
        <v>280</v>
      </c>
      <c r="E154" s="6" t="s">
        <v>10</v>
      </c>
      <c r="F154" s="16" t="s">
        <v>26</v>
      </c>
      <c r="G154" s="53">
        <f t="shared" si="4"/>
        <v>58.79</v>
      </c>
      <c r="H154" s="47"/>
      <c r="I154" s="7"/>
      <c r="J154" s="7"/>
      <c r="K154" s="12">
        <v>58.79</v>
      </c>
      <c r="L154" s="16"/>
    </row>
    <row r="155" spans="2:12" x14ac:dyDescent="0.3">
      <c r="B155" s="36">
        <v>149</v>
      </c>
      <c r="C155" s="41" t="s">
        <v>145</v>
      </c>
      <c r="D155" s="6" t="s">
        <v>154</v>
      </c>
      <c r="E155" s="6" t="s">
        <v>4</v>
      </c>
      <c r="F155" s="16" t="s">
        <v>166</v>
      </c>
      <c r="G155" s="53">
        <f t="shared" si="4"/>
        <v>56.81</v>
      </c>
      <c r="H155" s="46">
        <v>56.81</v>
      </c>
      <c r="I155" s="7"/>
      <c r="J155" s="7"/>
      <c r="K155" s="8"/>
      <c r="L155" s="14"/>
    </row>
    <row r="156" spans="2:12" x14ac:dyDescent="0.3">
      <c r="B156" s="36">
        <v>150</v>
      </c>
      <c r="C156" s="41" t="s">
        <v>155</v>
      </c>
      <c r="D156" s="6" t="s">
        <v>156</v>
      </c>
      <c r="E156" s="6" t="s">
        <v>4</v>
      </c>
      <c r="F156" s="16" t="s">
        <v>26</v>
      </c>
      <c r="G156" s="53">
        <f t="shared" si="4"/>
        <v>56.43</v>
      </c>
      <c r="H156" s="46">
        <v>56.43</v>
      </c>
      <c r="I156" s="7"/>
      <c r="J156" s="7"/>
      <c r="K156" s="8"/>
      <c r="L156" s="14"/>
    </row>
    <row r="157" spans="2:12" x14ac:dyDescent="0.3">
      <c r="B157" s="36">
        <v>151</v>
      </c>
      <c r="C157" s="41" t="s">
        <v>241</v>
      </c>
      <c r="D157" s="6" t="s">
        <v>252</v>
      </c>
      <c r="E157" s="6" t="s">
        <v>8</v>
      </c>
      <c r="F157" s="16" t="s">
        <v>166</v>
      </c>
      <c r="G157" s="53">
        <f t="shared" si="4"/>
        <v>54.82</v>
      </c>
      <c r="H157" s="47"/>
      <c r="I157" s="7"/>
      <c r="J157" s="11">
        <v>54.82</v>
      </c>
      <c r="K157" s="8"/>
      <c r="L157" s="16"/>
    </row>
    <row r="158" spans="2:12" x14ac:dyDescent="0.3">
      <c r="B158" s="36">
        <v>152</v>
      </c>
      <c r="C158" s="41" t="s">
        <v>193</v>
      </c>
      <c r="D158" s="6" t="s">
        <v>194</v>
      </c>
      <c r="E158" s="6" t="s">
        <v>6</v>
      </c>
      <c r="F158" s="16" t="s">
        <v>26</v>
      </c>
      <c r="G158" s="53">
        <f t="shared" si="4"/>
        <v>54.07</v>
      </c>
      <c r="H158" s="47"/>
      <c r="I158" s="11">
        <v>54.07</v>
      </c>
      <c r="J158" s="7"/>
      <c r="K158" s="8"/>
      <c r="L158" s="14"/>
    </row>
    <row r="159" spans="2:12" x14ac:dyDescent="0.3">
      <c r="B159" s="36">
        <v>153</v>
      </c>
      <c r="C159" s="41" t="s">
        <v>88</v>
      </c>
      <c r="D159" s="6" t="s">
        <v>89</v>
      </c>
      <c r="E159" s="6" t="s">
        <v>6</v>
      </c>
      <c r="F159" s="16" t="s">
        <v>26</v>
      </c>
      <c r="G159" s="53">
        <f t="shared" si="4"/>
        <v>51.05</v>
      </c>
      <c r="H159" s="47"/>
      <c r="I159" s="11">
        <v>51.05</v>
      </c>
      <c r="J159" s="7"/>
      <c r="K159" s="8"/>
      <c r="L159" s="14"/>
    </row>
    <row r="160" spans="2:12" x14ac:dyDescent="0.3">
      <c r="B160" s="36">
        <v>154</v>
      </c>
      <c r="C160" s="41" t="s">
        <v>143</v>
      </c>
      <c r="D160" s="6" t="s">
        <v>154</v>
      </c>
      <c r="E160" s="6" t="s">
        <v>4</v>
      </c>
      <c r="F160" s="16" t="s">
        <v>166</v>
      </c>
      <c r="G160" s="53">
        <f t="shared" si="4"/>
        <v>48.88</v>
      </c>
      <c r="H160" s="46">
        <v>48.88</v>
      </c>
      <c r="I160" s="7"/>
      <c r="J160" s="7"/>
      <c r="K160" s="8"/>
      <c r="L160" s="14"/>
    </row>
    <row r="161" spans="2:12" x14ac:dyDescent="0.3">
      <c r="B161" s="36">
        <v>155</v>
      </c>
      <c r="C161" s="41" t="s">
        <v>160</v>
      </c>
      <c r="D161" s="6" t="s">
        <v>161</v>
      </c>
      <c r="E161" s="6" t="s">
        <v>4</v>
      </c>
      <c r="F161" s="16" t="s">
        <v>166</v>
      </c>
      <c r="G161" s="53">
        <f t="shared" si="4"/>
        <v>46.81</v>
      </c>
      <c r="H161" s="46">
        <v>46.81</v>
      </c>
      <c r="I161" s="7"/>
      <c r="J161" s="7"/>
      <c r="K161" s="8"/>
      <c r="L161" s="14"/>
    </row>
    <row r="162" spans="2:12" x14ac:dyDescent="0.3">
      <c r="B162" s="36">
        <v>156</v>
      </c>
      <c r="C162" s="41" t="s">
        <v>107</v>
      </c>
      <c r="D162" s="6" t="s">
        <v>108</v>
      </c>
      <c r="E162" s="6" t="s">
        <v>6</v>
      </c>
      <c r="F162" s="16" t="s">
        <v>26</v>
      </c>
      <c r="G162" s="53">
        <f t="shared" si="4"/>
        <v>42.23</v>
      </c>
      <c r="H162" s="45"/>
      <c r="I162" s="7"/>
      <c r="J162" s="7"/>
      <c r="K162" s="8"/>
      <c r="L162" s="15">
        <v>42.23</v>
      </c>
    </row>
    <row r="163" spans="2:12" x14ac:dyDescent="0.3">
      <c r="B163" s="36">
        <v>157</v>
      </c>
      <c r="C163" s="41" t="s">
        <v>195</v>
      </c>
      <c r="D163" s="6" t="s">
        <v>196</v>
      </c>
      <c r="E163" s="6" t="s">
        <v>6</v>
      </c>
      <c r="F163" s="16" t="s">
        <v>26</v>
      </c>
      <c r="G163" s="53">
        <f t="shared" si="4"/>
        <v>34.450000000000003</v>
      </c>
      <c r="H163" s="47"/>
      <c r="I163" s="11">
        <v>34.450000000000003</v>
      </c>
      <c r="J163" s="7"/>
      <c r="K163" s="8"/>
      <c r="L163" s="14"/>
    </row>
    <row r="164" spans="2:12" x14ac:dyDescent="0.3">
      <c r="B164" s="36">
        <v>158</v>
      </c>
      <c r="C164" s="41" t="s">
        <v>162</v>
      </c>
      <c r="D164" s="6" t="s">
        <v>47</v>
      </c>
      <c r="E164" s="6" t="s">
        <v>4</v>
      </c>
      <c r="F164" s="16" t="s">
        <v>166</v>
      </c>
      <c r="G164" s="53">
        <f t="shared" si="4"/>
        <v>14.12</v>
      </c>
      <c r="H164" s="46">
        <v>14.12</v>
      </c>
      <c r="I164" s="7"/>
      <c r="J164" s="7"/>
      <c r="K164" s="8"/>
      <c r="L164" s="14"/>
    </row>
    <row r="165" spans="2:12" x14ac:dyDescent="0.3">
      <c r="B165" s="36">
        <v>159</v>
      </c>
      <c r="C165" s="41" t="s">
        <v>163</v>
      </c>
      <c r="D165" s="6" t="s">
        <v>134</v>
      </c>
      <c r="E165" s="6" t="s">
        <v>4</v>
      </c>
      <c r="F165" s="16" t="s">
        <v>166</v>
      </c>
      <c r="G165" s="53">
        <f t="shared" si="4"/>
        <v>8.19</v>
      </c>
      <c r="H165" s="46">
        <v>8.19</v>
      </c>
      <c r="I165" s="7"/>
      <c r="J165" s="7"/>
      <c r="K165" s="8"/>
      <c r="L165" s="14"/>
    </row>
    <row r="166" spans="2:12" ht="14.4" thickBot="1" x14ac:dyDescent="0.35">
      <c r="B166" s="38">
        <v>160</v>
      </c>
      <c r="C166" s="42" t="s">
        <v>164</v>
      </c>
      <c r="D166" s="19" t="s">
        <v>165</v>
      </c>
      <c r="E166" s="19" t="s">
        <v>4</v>
      </c>
      <c r="F166" s="43" t="s">
        <v>26</v>
      </c>
      <c r="G166" s="54">
        <f t="shared" si="4"/>
        <v>4.1100000000000003</v>
      </c>
      <c r="H166" s="48">
        <v>4.1100000000000003</v>
      </c>
      <c r="I166" s="20"/>
      <c r="J166" s="20"/>
      <c r="K166" s="21"/>
      <c r="L166" s="22"/>
    </row>
  </sheetData>
  <sortState xmlns:xlrd2="http://schemas.microsoft.com/office/spreadsheetml/2017/richdata2" ref="C9:L166">
    <sortCondition descending="1" ref="G7:G166"/>
  </sortState>
  <mergeCells count="7">
    <mergeCell ref="G4:G6"/>
    <mergeCell ref="B2:L3"/>
    <mergeCell ref="B4:B6"/>
    <mergeCell ref="C4:C6"/>
    <mergeCell ref="D4:D6"/>
    <mergeCell ref="E4:E6"/>
    <mergeCell ref="F4:F6"/>
  </mergeCells>
  <phoneticPr fontId="1" type="noConversion"/>
  <pageMargins left="0.7" right="0.7" top="0.75" bottom="0.75" header="0.3" footer="0.3"/>
  <pageSetup paperSize="9" scale="84" fitToHeight="0" orientation="landscape" r:id="rId1"/>
  <ignoredErrors>
    <ignoredError sqref="G11 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3F474-9DEB-42B8-9D12-AE6B427758E7}">
  <dimension ref="B1:J124"/>
  <sheetViews>
    <sheetView workbookViewId="0"/>
  </sheetViews>
  <sheetFormatPr defaultRowHeight="14.4" x14ac:dyDescent="0.3"/>
  <cols>
    <col min="2" max="2" width="6.88671875" customWidth="1"/>
    <col min="3" max="3" width="13" customWidth="1"/>
    <col min="4" max="4" width="12.33203125" customWidth="1"/>
    <col min="8" max="8" width="10.109375" style="62" customWidth="1"/>
  </cols>
  <sheetData>
    <row r="1" spans="2:10" ht="15" thickBot="1" x14ac:dyDescent="0.35"/>
    <row r="2" spans="2:10" x14ac:dyDescent="0.3">
      <c r="B2" s="91" t="s">
        <v>333</v>
      </c>
      <c r="C2" s="92"/>
      <c r="D2" s="92"/>
      <c r="E2" s="92"/>
      <c r="F2" s="92"/>
      <c r="G2" s="92"/>
      <c r="H2" s="92"/>
      <c r="I2" s="92"/>
      <c r="J2" s="93"/>
    </row>
    <row r="3" spans="2:10" ht="15" thickBot="1" x14ac:dyDescent="0.35">
      <c r="B3" s="94"/>
      <c r="C3" s="95"/>
      <c r="D3" s="95"/>
      <c r="E3" s="95"/>
      <c r="F3" s="95"/>
      <c r="G3" s="95"/>
      <c r="H3" s="95"/>
      <c r="I3" s="95"/>
      <c r="J3" s="96"/>
    </row>
    <row r="4" spans="2:10" x14ac:dyDescent="0.3">
      <c r="B4" s="79" t="s">
        <v>0</v>
      </c>
      <c r="C4" s="82" t="s">
        <v>1</v>
      </c>
      <c r="D4" s="82" t="s">
        <v>2</v>
      </c>
      <c r="E4" s="82" t="s">
        <v>22</v>
      </c>
      <c r="F4" s="82" t="s">
        <v>328</v>
      </c>
      <c r="G4" s="82" t="s">
        <v>329</v>
      </c>
      <c r="H4" s="97" t="s">
        <v>331</v>
      </c>
      <c r="I4" s="97" t="s">
        <v>332</v>
      </c>
      <c r="J4" s="100" t="s">
        <v>330</v>
      </c>
    </row>
    <row r="5" spans="2:10" x14ac:dyDescent="0.3">
      <c r="B5" s="80"/>
      <c r="C5" s="83"/>
      <c r="D5" s="83"/>
      <c r="E5" s="83"/>
      <c r="F5" s="83"/>
      <c r="G5" s="83"/>
      <c r="H5" s="98"/>
      <c r="I5" s="98"/>
      <c r="J5" s="101"/>
    </row>
    <row r="6" spans="2:10" ht="15" thickBot="1" x14ac:dyDescent="0.35">
      <c r="B6" s="81"/>
      <c r="C6" s="84"/>
      <c r="D6" s="84"/>
      <c r="E6" s="84"/>
      <c r="F6" s="84"/>
      <c r="G6" s="84"/>
      <c r="H6" s="99"/>
      <c r="I6" s="99"/>
      <c r="J6" s="102"/>
    </row>
    <row r="7" spans="2:10" x14ac:dyDescent="0.3">
      <c r="B7" s="67">
        <v>1</v>
      </c>
      <c r="C7" s="25" t="s">
        <v>109</v>
      </c>
      <c r="D7" s="25" t="s">
        <v>110</v>
      </c>
      <c r="E7" s="25" t="s">
        <v>10</v>
      </c>
      <c r="F7" s="25">
        <v>3</v>
      </c>
      <c r="G7" s="25">
        <v>4</v>
      </c>
      <c r="H7" s="25">
        <v>27</v>
      </c>
      <c r="I7" s="25">
        <v>5</v>
      </c>
      <c r="J7" s="64">
        <f t="shared" ref="J7:J38" si="0">H7+I7</f>
        <v>32</v>
      </c>
    </row>
    <row r="8" spans="2:10" x14ac:dyDescent="0.3">
      <c r="B8" s="68">
        <v>2</v>
      </c>
      <c r="C8" s="8" t="s">
        <v>21</v>
      </c>
      <c r="D8" s="8" t="s">
        <v>20</v>
      </c>
      <c r="E8" s="8" t="s">
        <v>6</v>
      </c>
      <c r="F8" s="8">
        <v>1</v>
      </c>
      <c r="G8" s="8">
        <v>5</v>
      </c>
      <c r="H8" s="8">
        <v>22</v>
      </c>
      <c r="I8" s="8">
        <v>3</v>
      </c>
      <c r="J8" s="17">
        <f t="shared" si="0"/>
        <v>25</v>
      </c>
    </row>
    <row r="9" spans="2:10" x14ac:dyDescent="0.3">
      <c r="B9" s="69">
        <v>3</v>
      </c>
      <c r="C9" s="8" t="s">
        <v>31</v>
      </c>
      <c r="D9" s="8" t="s">
        <v>30</v>
      </c>
      <c r="E9" s="8" t="s">
        <v>6</v>
      </c>
      <c r="F9" s="8"/>
      <c r="G9" s="8">
        <v>3</v>
      </c>
      <c r="H9" s="8">
        <v>23</v>
      </c>
      <c r="I9" s="8">
        <v>1</v>
      </c>
      <c r="J9" s="17">
        <f t="shared" si="0"/>
        <v>24</v>
      </c>
    </row>
    <row r="10" spans="2:10" x14ac:dyDescent="0.3">
      <c r="B10" s="65">
        <v>4</v>
      </c>
      <c r="C10" s="8" t="s">
        <v>25</v>
      </c>
      <c r="D10" s="8" t="s">
        <v>24</v>
      </c>
      <c r="E10" s="8" t="s">
        <v>6</v>
      </c>
      <c r="F10" s="8">
        <v>1</v>
      </c>
      <c r="G10" s="8">
        <v>3</v>
      </c>
      <c r="H10" s="8">
        <v>18</v>
      </c>
      <c r="I10" s="8"/>
      <c r="J10" s="17">
        <f t="shared" si="0"/>
        <v>18</v>
      </c>
    </row>
    <row r="11" spans="2:10" x14ac:dyDescent="0.3">
      <c r="B11" s="65">
        <v>5</v>
      </c>
      <c r="C11" s="8" t="s">
        <v>19</v>
      </c>
      <c r="D11" s="8" t="s">
        <v>18</v>
      </c>
      <c r="E11" s="8" t="s">
        <v>6</v>
      </c>
      <c r="F11" s="8"/>
      <c r="G11" s="8">
        <v>2</v>
      </c>
      <c r="H11" s="8">
        <v>16</v>
      </c>
      <c r="I11" s="8"/>
      <c r="J11" s="17">
        <f t="shared" si="0"/>
        <v>16</v>
      </c>
    </row>
    <row r="12" spans="2:10" x14ac:dyDescent="0.3">
      <c r="B12" s="65">
        <v>6</v>
      </c>
      <c r="C12" s="8" t="s">
        <v>287</v>
      </c>
      <c r="D12" s="8" t="s">
        <v>288</v>
      </c>
      <c r="E12" s="8" t="s">
        <v>6</v>
      </c>
      <c r="F12" s="8">
        <v>1</v>
      </c>
      <c r="G12" s="8">
        <v>2</v>
      </c>
      <c r="H12" s="8">
        <f>7+4</f>
        <v>11</v>
      </c>
      <c r="I12" s="8">
        <v>2</v>
      </c>
      <c r="J12" s="17">
        <f t="shared" si="0"/>
        <v>13</v>
      </c>
    </row>
    <row r="13" spans="2:10" x14ac:dyDescent="0.3">
      <c r="B13" s="65">
        <v>7</v>
      </c>
      <c r="C13" s="8" t="s">
        <v>168</v>
      </c>
      <c r="D13" s="8" t="s">
        <v>167</v>
      </c>
      <c r="E13" s="8" t="s">
        <v>6</v>
      </c>
      <c r="F13" s="8"/>
      <c r="G13" s="8">
        <v>3</v>
      </c>
      <c r="H13" s="8">
        <v>11</v>
      </c>
      <c r="I13" s="8">
        <v>2</v>
      </c>
      <c r="J13" s="17">
        <f t="shared" si="0"/>
        <v>13</v>
      </c>
    </row>
    <row r="14" spans="2:10" x14ac:dyDescent="0.3">
      <c r="B14" s="65">
        <v>8</v>
      </c>
      <c r="C14" s="8" t="s">
        <v>61</v>
      </c>
      <c r="D14" s="8" t="s">
        <v>62</v>
      </c>
      <c r="E14" s="8" t="s">
        <v>6</v>
      </c>
      <c r="F14" s="8"/>
      <c r="G14" s="8">
        <v>2</v>
      </c>
      <c r="H14" s="8">
        <v>12</v>
      </c>
      <c r="I14" s="8">
        <v>1</v>
      </c>
      <c r="J14" s="17">
        <f t="shared" si="0"/>
        <v>13</v>
      </c>
    </row>
    <row r="15" spans="2:10" x14ac:dyDescent="0.3">
      <c r="B15" s="65">
        <v>9</v>
      </c>
      <c r="C15" s="6" t="s">
        <v>111</v>
      </c>
      <c r="D15" s="6" t="s">
        <v>112</v>
      </c>
      <c r="E15" s="6" t="s">
        <v>10</v>
      </c>
      <c r="F15" s="8"/>
      <c r="G15" s="8">
        <v>1</v>
      </c>
      <c r="H15" s="8">
        <v>11</v>
      </c>
      <c r="I15" s="8"/>
      <c r="J15" s="17">
        <f t="shared" si="0"/>
        <v>11</v>
      </c>
    </row>
    <row r="16" spans="2:10" x14ac:dyDescent="0.3">
      <c r="B16" s="65">
        <v>10</v>
      </c>
      <c r="C16" s="8" t="s">
        <v>197</v>
      </c>
      <c r="D16" s="8" t="s">
        <v>198</v>
      </c>
      <c r="E16" s="8" t="s">
        <v>8</v>
      </c>
      <c r="F16" s="8">
        <v>1</v>
      </c>
      <c r="G16" s="8">
        <v>1</v>
      </c>
      <c r="H16" s="8">
        <v>9</v>
      </c>
      <c r="I16" s="8"/>
      <c r="J16" s="17">
        <f t="shared" si="0"/>
        <v>9</v>
      </c>
    </row>
    <row r="17" spans="2:10" x14ac:dyDescent="0.3">
      <c r="B17" s="65">
        <v>11</v>
      </c>
      <c r="C17" s="6" t="s">
        <v>119</v>
      </c>
      <c r="D17" s="6" t="s">
        <v>120</v>
      </c>
      <c r="E17" s="6" t="s">
        <v>10</v>
      </c>
      <c r="F17" s="8"/>
      <c r="G17" s="8">
        <v>2</v>
      </c>
      <c r="H17" s="8">
        <v>8</v>
      </c>
      <c r="I17" s="8"/>
      <c r="J17" s="17">
        <f t="shared" si="0"/>
        <v>8</v>
      </c>
    </row>
    <row r="18" spans="2:10" x14ac:dyDescent="0.3">
      <c r="B18" s="65">
        <v>12</v>
      </c>
      <c r="C18" s="8" t="s">
        <v>113</v>
      </c>
      <c r="D18" s="8" t="s">
        <v>114</v>
      </c>
      <c r="E18" s="8" t="s">
        <v>10</v>
      </c>
      <c r="F18" s="8">
        <v>1</v>
      </c>
      <c r="G18" s="8">
        <v>2</v>
      </c>
      <c r="H18" s="8">
        <v>6</v>
      </c>
      <c r="I18" s="8">
        <v>2</v>
      </c>
      <c r="J18" s="17">
        <f t="shared" si="0"/>
        <v>8</v>
      </c>
    </row>
    <row r="19" spans="2:10" x14ac:dyDescent="0.3">
      <c r="B19" s="65">
        <v>13</v>
      </c>
      <c r="C19" s="8" t="s">
        <v>126</v>
      </c>
      <c r="D19" s="8" t="s">
        <v>127</v>
      </c>
      <c r="E19" s="8" t="s">
        <v>10</v>
      </c>
      <c r="F19" s="8"/>
      <c r="G19" s="8">
        <v>1</v>
      </c>
      <c r="H19" s="8">
        <v>8</v>
      </c>
      <c r="I19" s="8"/>
      <c r="J19" s="17">
        <f t="shared" si="0"/>
        <v>8</v>
      </c>
    </row>
    <row r="20" spans="2:10" x14ac:dyDescent="0.3">
      <c r="B20" s="65">
        <v>14</v>
      </c>
      <c r="C20" s="8" t="s">
        <v>201</v>
      </c>
      <c r="D20" s="8" t="s">
        <v>202</v>
      </c>
      <c r="E20" s="8" t="s">
        <v>8</v>
      </c>
      <c r="F20" s="8"/>
      <c r="G20" s="8"/>
      <c r="H20" s="8">
        <v>8</v>
      </c>
      <c r="I20" s="8"/>
      <c r="J20" s="17">
        <f t="shared" si="0"/>
        <v>8</v>
      </c>
    </row>
    <row r="21" spans="2:10" x14ac:dyDescent="0.3">
      <c r="B21" s="65">
        <v>15</v>
      </c>
      <c r="C21" s="8" t="s">
        <v>170</v>
      </c>
      <c r="D21" s="8" t="s">
        <v>171</v>
      </c>
      <c r="E21" s="8" t="s">
        <v>29</v>
      </c>
      <c r="F21" s="8"/>
      <c r="G21" s="8">
        <v>2</v>
      </c>
      <c r="H21" s="8">
        <v>7</v>
      </c>
      <c r="I21" s="8"/>
      <c r="J21" s="17">
        <f t="shared" si="0"/>
        <v>7</v>
      </c>
    </row>
    <row r="22" spans="2:10" x14ac:dyDescent="0.3">
      <c r="B22" s="65">
        <v>16</v>
      </c>
      <c r="C22" s="6" t="s">
        <v>117</v>
      </c>
      <c r="D22" s="6" t="s">
        <v>118</v>
      </c>
      <c r="E22" s="6" t="s">
        <v>10</v>
      </c>
      <c r="F22" s="8"/>
      <c r="G22" s="8">
        <v>2</v>
      </c>
      <c r="H22" s="8">
        <v>7</v>
      </c>
      <c r="I22" s="8"/>
      <c r="J22" s="17">
        <f t="shared" si="0"/>
        <v>7</v>
      </c>
    </row>
    <row r="23" spans="2:10" x14ac:dyDescent="0.3">
      <c r="B23" s="65">
        <v>17</v>
      </c>
      <c r="C23" s="8" t="s">
        <v>35</v>
      </c>
      <c r="D23" s="8" t="s">
        <v>34</v>
      </c>
      <c r="E23" s="8" t="s">
        <v>6</v>
      </c>
      <c r="F23" s="8"/>
      <c r="G23" s="8">
        <v>1</v>
      </c>
      <c r="H23" s="8">
        <v>7</v>
      </c>
      <c r="I23" s="8"/>
      <c r="J23" s="17">
        <f t="shared" si="0"/>
        <v>7</v>
      </c>
    </row>
    <row r="24" spans="2:10" x14ac:dyDescent="0.3">
      <c r="B24" s="65">
        <v>18</v>
      </c>
      <c r="C24" s="8" t="s">
        <v>204</v>
      </c>
      <c r="D24" s="8" t="s">
        <v>182</v>
      </c>
      <c r="E24" s="8" t="s">
        <v>8</v>
      </c>
      <c r="F24" s="8"/>
      <c r="G24" s="8"/>
      <c r="H24" s="8">
        <v>6</v>
      </c>
      <c r="I24" s="8"/>
      <c r="J24" s="17">
        <f t="shared" si="0"/>
        <v>6</v>
      </c>
    </row>
    <row r="25" spans="2:10" x14ac:dyDescent="0.3">
      <c r="B25" s="65">
        <v>19</v>
      </c>
      <c r="C25" s="8" t="s">
        <v>33</v>
      </c>
      <c r="D25" s="8" t="s">
        <v>32</v>
      </c>
      <c r="E25" s="8" t="s">
        <v>6</v>
      </c>
      <c r="F25" s="8"/>
      <c r="G25" s="8">
        <v>1</v>
      </c>
      <c r="H25" s="8">
        <v>6</v>
      </c>
      <c r="I25" s="8"/>
      <c r="J25" s="17">
        <f t="shared" si="0"/>
        <v>6</v>
      </c>
    </row>
    <row r="26" spans="2:10" x14ac:dyDescent="0.3">
      <c r="B26" s="65">
        <v>20</v>
      </c>
      <c r="C26" s="6" t="s">
        <v>135</v>
      </c>
      <c r="D26" s="6" t="s">
        <v>136</v>
      </c>
      <c r="E26" s="6" t="s">
        <v>10</v>
      </c>
      <c r="F26" s="8"/>
      <c r="G26" s="8"/>
      <c r="H26" s="8">
        <v>6</v>
      </c>
      <c r="I26" s="8"/>
      <c r="J26" s="17">
        <f t="shared" si="0"/>
        <v>6</v>
      </c>
    </row>
    <row r="27" spans="2:10" x14ac:dyDescent="0.3">
      <c r="B27" s="65">
        <v>21</v>
      </c>
      <c r="C27" s="8" t="s">
        <v>19</v>
      </c>
      <c r="D27" s="8" t="s">
        <v>103</v>
      </c>
      <c r="E27" s="8" t="s">
        <v>6</v>
      </c>
      <c r="F27" s="8"/>
      <c r="G27" s="8">
        <v>1</v>
      </c>
      <c r="H27" s="8">
        <v>5</v>
      </c>
      <c r="I27" s="8"/>
      <c r="J27" s="17">
        <f t="shared" si="0"/>
        <v>5</v>
      </c>
    </row>
    <row r="28" spans="2:10" x14ac:dyDescent="0.3">
      <c r="B28" s="65">
        <v>22</v>
      </c>
      <c r="C28" s="6" t="s">
        <v>128</v>
      </c>
      <c r="D28" s="6" t="s">
        <v>129</v>
      </c>
      <c r="E28" s="6" t="s">
        <v>10</v>
      </c>
      <c r="F28" s="8"/>
      <c r="G28" s="8"/>
      <c r="H28" s="8">
        <v>5</v>
      </c>
      <c r="I28" s="8"/>
      <c r="J28" s="17">
        <f t="shared" si="0"/>
        <v>5</v>
      </c>
    </row>
    <row r="29" spans="2:10" x14ac:dyDescent="0.3">
      <c r="B29" s="65">
        <v>23</v>
      </c>
      <c r="C29" s="8" t="s">
        <v>46</v>
      </c>
      <c r="D29" s="8" t="s">
        <v>47</v>
      </c>
      <c r="E29" s="8" t="s">
        <v>6</v>
      </c>
      <c r="F29" s="8"/>
      <c r="G29" s="8"/>
      <c r="H29" s="8">
        <v>5</v>
      </c>
      <c r="I29" s="8"/>
      <c r="J29" s="17">
        <f t="shared" si="0"/>
        <v>5</v>
      </c>
    </row>
    <row r="30" spans="2:10" x14ac:dyDescent="0.3">
      <c r="B30" s="65">
        <v>24</v>
      </c>
      <c r="C30" s="8" t="s">
        <v>39</v>
      </c>
      <c r="D30" s="8" t="s">
        <v>40</v>
      </c>
      <c r="E30" s="8" t="s">
        <v>29</v>
      </c>
      <c r="F30" s="8"/>
      <c r="G30" s="8"/>
      <c r="H30" s="8">
        <v>5</v>
      </c>
      <c r="I30" s="8"/>
      <c r="J30" s="17">
        <f t="shared" si="0"/>
        <v>5</v>
      </c>
    </row>
    <row r="31" spans="2:10" x14ac:dyDescent="0.3">
      <c r="B31" s="65">
        <v>25</v>
      </c>
      <c r="C31" s="6" t="s">
        <v>253</v>
      </c>
      <c r="D31" s="6" t="s">
        <v>118</v>
      </c>
      <c r="E31" s="6" t="s">
        <v>10</v>
      </c>
      <c r="F31" s="6"/>
      <c r="G31" s="6">
        <v>1</v>
      </c>
      <c r="H31" s="8">
        <v>4</v>
      </c>
      <c r="I31" s="6">
        <v>1</v>
      </c>
      <c r="J31" s="17">
        <f t="shared" si="0"/>
        <v>5</v>
      </c>
    </row>
    <row r="32" spans="2:10" x14ac:dyDescent="0.3">
      <c r="B32" s="65">
        <v>26</v>
      </c>
      <c r="C32" s="6" t="s">
        <v>28</v>
      </c>
      <c r="D32" s="6" t="s">
        <v>27</v>
      </c>
      <c r="E32" s="6" t="s">
        <v>29</v>
      </c>
      <c r="F32" s="6"/>
      <c r="G32" s="6">
        <v>1</v>
      </c>
      <c r="H32" s="8">
        <v>4</v>
      </c>
      <c r="I32" s="6">
        <v>1</v>
      </c>
      <c r="J32" s="17">
        <f t="shared" si="0"/>
        <v>5</v>
      </c>
    </row>
    <row r="33" spans="2:10" x14ac:dyDescent="0.3">
      <c r="B33" s="65">
        <v>27</v>
      </c>
      <c r="C33" s="8" t="s">
        <v>293</v>
      </c>
      <c r="D33" s="8" t="s">
        <v>196</v>
      </c>
      <c r="E33" s="8" t="s">
        <v>6</v>
      </c>
      <c r="F33" s="8"/>
      <c r="G33" s="8">
        <v>1</v>
      </c>
      <c r="H33" s="8">
        <v>4</v>
      </c>
      <c r="I33" s="8"/>
      <c r="J33" s="17">
        <f t="shared" si="0"/>
        <v>4</v>
      </c>
    </row>
    <row r="34" spans="2:10" x14ac:dyDescent="0.3">
      <c r="B34" s="65">
        <v>28</v>
      </c>
      <c r="C34" s="8" t="s">
        <v>209</v>
      </c>
      <c r="D34" s="8" t="s">
        <v>81</v>
      </c>
      <c r="E34" s="8" t="s">
        <v>8</v>
      </c>
      <c r="F34" s="8"/>
      <c r="G34" s="8"/>
      <c r="H34" s="8">
        <v>4</v>
      </c>
      <c r="I34" s="8"/>
      <c r="J34" s="17">
        <f t="shared" si="0"/>
        <v>4</v>
      </c>
    </row>
    <row r="35" spans="2:10" x14ac:dyDescent="0.3">
      <c r="B35" s="65">
        <v>29</v>
      </c>
      <c r="C35" s="8" t="s">
        <v>199</v>
      </c>
      <c r="D35" s="8" t="s">
        <v>200</v>
      </c>
      <c r="E35" s="8" t="s">
        <v>8</v>
      </c>
      <c r="F35" s="8"/>
      <c r="G35" s="8">
        <v>1</v>
      </c>
      <c r="H35" s="8">
        <v>4</v>
      </c>
      <c r="I35" s="8"/>
      <c r="J35" s="17">
        <f t="shared" si="0"/>
        <v>4</v>
      </c>
    </row>
    <row r="36" spans="2:10" x14ac:dyDescent="0.3">
      <c r="B36" s="65">
        <v>30</v>
      </c>
      <c r="C36" s="8" t="s">
        <v>205</v>
      </c>
      <c r="D36" s="8" t="s">
        <v>206</v>
      </c>
      <c r="E36" s="8" t="s">
        <v>8</v>
      </c>
      <c r="F36" s="8"/>
      <c r="G36" s="8"/>
      <c r="H36" s="8">
        <v>4</v>
      </c>
      <c r="I36" s="8"/>
      <c r="J36" s="17">
        <f t="shared" si="0"/>
        <v>4</v>
      </c>
    </row>
    <row r="37" spans="2:10" x14ac:dyDescent="0.3">
      <c r="B37" s="65">
        <v>31</v>
      </c>
      <c r="C37" s="8" t="s">
        <v>236</v>
      </c>
      <c r="D37" s="8" t="s">
        <v>237</v>
      </c>
      <c r="E37" s="8" t="s">
        <v>8</v>
      </c>
      <c r="F37" s="8"/>
      <c r="G37" s="8">
        <v>1</v>
      </c>
      <c r="H37" s="8">
        <v>4</v>
      </c>
      <c r="I37" s="8"/>
      <c r="J37" s="17">
        <f t="shared" si="0"/>
        <v>4</v>
      </c>
    </row>
    <row r="38" spans="2:10" x14ac:dyDescent="0.3">
      <c r="B38" s="65">
        <v>32</v>
      </c>
      <c r="C38" s="6" t="s">
        <v>65</v>
      </c>
      <c r="D38" s="6" t="s">
        <v>66</v>
      </c>
      <c r="E38" s="6" t="s">
        <v>6</v>
      </c>
      <c r="F38" s="8"/>
      <c r="G38" s="8"/>
      <c r="H38" s="8">
        <v>4</v>
      </c>
      <c r="I38" s="8"/>
      <c r="J38" s="17">
        <f t="shared" si="0"/>
        <v>4</v>
      </c>
    </row>
    <row r="39" spans="2:10" x14ac:dyDescent="0.3">
      <c r="B39" s="65">
        <v>33</v>
      </c>
      <c r="C39" s="8" t="s">
        <v>36</v>
      </c>
      <c r="D39" s="8" t="s">
        <v>37</v>
      </c>
      <c r="E39" s="8" t="s">
        <v>38</v>
      </c>
      <c r="F39" s="8"/>
      <c r="G39" s="8">
        <v>1</v>
      </c>
      <c r="H39" s="8">
        <v>4</v>
      </c>
      <c r="I39" s="8"/>
      <c r="J39" s="17">
        <f t="shared" ref="J39:J70" si="1">H39+I39</f>
        <v>4</v>
      </c>
    </row>
    <row r="40" spans="2:10" x14ac:dyDescent="0.3">
      <c r="B40" s="65">
        <v>34</v>
      </c>
      <c r="C40" s="8" t="s">
        <v>174</v>
      </c>
      <c r="D40" s="8" t="s">
        <v>70</v>
      </c>
      <c r="E40" s="8" t="s">
        <v>6</v>
      </c>
      <c r="F40" s="8"/>
      <c r="G40" s="8"/>
      <c r="H40" s="8">
        <v>3</v>
      </c>
      <c r="I40" s="8"/>
      <c r="J40" s="17">
        <f t="shared" si="1"/>
        <v>3</v>
      </c>
    </row>
    <row r="41" spans="2:10" x14ac:dyDescent="0.3">
      <c r="B41" s="65">
        <v>35</v>
      </c>
      <c r="C41" s="8" t="s">
        <v>175</v>
      </c>
      <c r="D41" s="8" t="s">
        <v>176</v>
      </c>
      <c r="E41" s="8" t="s">
        <v>6</v>
      </c>
      <c r="F41" s="8"/>
      <c r="G41" s="8"/>
      <c r="H41" s="8">
        <v>3</v>
      </c>
      <c r="I41" s="8"/>
      <c r="J41" s="17">
        <f t="shared" si="1"/>
        <v>3</v>
      </c>
    </row>
    <row r="42" spans="2:10" x14ac:dyDescent="0.3">
      <c r="B42" s="65">
        <v>36</v>
      </c>
      <c r="C42" s="8" t="s">
        <v>39</v>
      </c>
      <c r="D42" s="8" t="s">
        <v>41</v>
      </c>
      <c r="E42" s="8" t="s">
        <v>29</v>
      </c>
      <c r="F42" s="8"/>
      <c r="G42" s="8">
        <v>1</v>
      </c>
      <c r="H42" s="8">
        <v>3</v>
      </c>
      <c r="I42" s="8"/>
      <c r="J42" s="17">
        <f t="shared" si="1"/>
        <v>3</v>
      </c>
    </row>
    <row r="43" spans="2:10" x14ac:dyDescent="0.3">
      <c r="B43" s="65">
        <v>37</v>
      </c>
      <c r="C43" s="6" t="s">
        <v>115</v>
      </c>
      <c r="D43" s="6" t="s">
        <v>116</v>
      </c>
      <c r="E43" s="6" t="s">
        <v>4</v>
      </c>
      <c r="F43" s="6"/>
      <c r="G43" s="6">
        <v>1</v>
      </c>
      <c r="H43" s="8">
        <v>3</v>
      </c>
      <c r="I43" s="6"/>
      <c r="J43" s="17">
        <f t="shared" si="1"/>
        <v>3</v>
      </c>
    </row>
    <row r="44" spans="2:10" x14ac:dyDescent="0.3">
      <c r="B44" s="65">
        <v>38</v>
      </c>
      <c r="C44" s="6" t="s">
        <v>123</v>
      </c>
      <c r="D44" s="6" t="s">
        <v>124</v>
      </c>
      <c r="E44" s="6" t="s">
        <v>4</v>
      </c>
      <c r="F44" s="6"/>
      <c r="G44" s="6">
        <v>1</v>
      </c>
      <c r="H44" s="8">
        <v>1</v>
      </c>
      <c r="I44" s="6">
        <v>2</v>
      </c>
      <c r="J44" s="17">
        <f t="shared" si="1"/>
        <v>3</v>
      </c>
    </row>
    <row r="45" spans="2:10" x14ac:dyDescent="0.3">
      <c r="B45" s="65">
        <v>39</v>
      </c>
      <c r="C45" s="6" t="s">
        <v>115</v>
      </c>
      <c r="D45" s="6" t="s">
        <v>110</v>
      </c>
      <c r="E45" s="6" t="s">
        <v>4</v>
      </c>
      <c r="F45" s="6"/>
      <c r="G45" s="6"/>
      <c r="H45" s="8">
        <v>3</v>
      </c>
      <c r="I45" s="6"/>
      <c r="J45" s="17">
        <f t="shared" si="1"/>
        <v>3</v>
      </c>
    </row>
    <row r="46" spans="2:10" x14ac:dyDescent="0.3">
      <c r="B46" s="65">
        <v>40</v>
      </c>
      <c r="C46" s="8" t="s">
        <v>219</v>
      </c>
      <c r="D46" s="8" t="s">
        <v>167</v>
      </c>
      <c r="E46" s="8" t="s">
        <v>8</v>
      </c>
      <c r="F46" s="8"/>
      <c r="G46" s="8"/>
      <c r="H46" s="8">
        <v>3</v>
      </c>
      <c r="I46" s="8"/>
      <c r="J46" s="17">
        <f t="shared" si="1"/>
        <v>3</v>
      </c>
    </row>
    <row r="47" spans="2:10" x14ac:dyDescent="0.3">
      <c r="B47" s="65">
        <v>41</v>
      </c>
      <c r="C47" s="8" t="s">
        <v>210</v>
      </c>
      <c r="D47" s="8" t="s">
        <v>211</v>
      </c>
      <c r="E47" s="8" t="s">
        <v>8</v>
      </c>
      <c r="F47" s="8"/>
      <c r="G47" s="8"/>
      <c r="H47" s="8">
        <v>3</v>
      </c>
      <c r="I47" s="8"/>
      <c r="J47" s="17">
        <f t="shared" si="1"/>
        <v>3</v>
      </c>
    </row>
    <row r="48" spans="2:10" x14ac:dyDescent="0.3">
      <c r="B48" s="65">
        <v>42</v>
      </c>
      <c r="C48" s="6" t="s">
        <v>207</v>
      </c>
      <c r="D48" s="6" t="s">
        <v>208</v>
      </c>
      <c r="E48" s="6" t="s">
        <v>8</v>
      </c>
      <c r="F48" s="6"/>
      <c r="G48" s="6"/>
      <c r="H48" s="8">
        <v>3</v>
      </c>
      <c r="I48" s="6"/>
      <c r="J48" s="17">
        <f t="shared" si="1"/>
        <v>3</v>
      </c>
    </row>
    <row r="49" spans="2:10" x14ac:dyDescent="0.3">
      <c r="B49" s="65">
        <v>43</v>
      </c>
      <c r="C49" s="6" t="s">
        <v>19</v>
      </c>
      <c r="D49" s="6" t="s">
        <v>82</v>
      </c>
      <c r="E49" s="6" t="s">
        <v>6</v>
      </c>
      <c r="F49" s="8"/>
      <c r="G49" s="8"/>
      <c r="H49" s="8">
        <v>3</v>
      </c>
      <c r="I49" s="8"/>
      <c r="J49" s="17">
        <f t="shared" si="1"/>
        <v>3</v>
      </c>
    </row>
    <row r="50" spans="2:10" x14ac:dyDescent="0.3">
      <c r="B50" s="65">
        <v>44</v>
      </c>
      <c r="C50" s="6" t="s">
        <v>137</v>
      </c>
      <c r="D50" s="6" t="s">
        <v>138</v>
      </c>
      <c r="E50" s="6" t="s">
        <v>4</v>
      </c>
      <c r="F50" s="8"/>
      <c r="G50" s="8"/>
      <c r="H50" s="8">
        <v>3</v>
      </c>
      <c r="I50" s="8"/>
      <c r="J50" s="17">
        <f t="shared" si="1"/>
        <v>3</v>
      </c>
    </row>
    <row r="51" spans="2:10" x14ac:dyDescent="0.3">
      <c r="B51" s="65">
        <v>45</v>
      </c>
      <c r="C51" s="6" t="s">
        <v>51</v>
      </c>
      <c r="D51" s="6" t="s">
        <v>52</v>
      </c>
      <c r="E51" s="6" t="s">
        <v>6</v>
      </c>
      <c r="F51" s="8"/>
      <c r="G51" s="8"/>
      <c r="H51" s="8">
        <v>3</v>
      </c>
      <c r="I51" s="8"/>
      <c r="J51" s="17">
        <f t="shared" si="1"/>
        <v>3</v>
      </c>
    </row>
    <row r="52" spans="2:10" x14ac:dyDescent="0.3">
      <c r="B52" s="65">
        <v>46</v>
      </c>
      <c r="C52" s="6" t="s">
        <v>233</v>
      </c>
      <c r="D52" s="6" t="s">
        <v>234</v>
      </c>
      <c r="E52" s="6" t="s">
        <v>10</v>
      </c>
      <c r="F52" s="8"/>
      <c r="G52" s="8"/>
      <c r="H52" s="8">
        <v>3</v>
      </c>
      <c r="I52" s="8"/>
      <c r="J52" s="17">
        <f t="shared" si="1"/>
        <v>3</v>
      </c>
    </row>
    <row r="53" spans="2:10" x14ac:dyDescent="0.3">
      <c r="B53" s="65">
        <v>47</v>
      </c>
      <c r="C53" s="6" t="s">
        <v>78</v>
      </c>
      <c r="D53" s="6" t="s">
        <v>79</v>
      </c>
      <c r="E53" s="6" t="s">
        <v>6</v>
      </c>
      <c r="F53" s="6"/>
      <c r="G53" s="6"/>
      <c r="H53" s="8">
        <v>3</v>
      </c>
      <c r="I53" s="6"/>
      <c r="J53" s="17">
        <f t="shared" si="1"/>
        <v>3</v>
      </c>
    </row>
    <row r="54" spans="2:10" x14ac:dyDescent="0.3">
      <c r="B54" s="65">
        <v>48</v>
      </c>
      <c r="C54" s="8" t="s">
        <v>174</v>
      </c>
      <c r="D54" s="8" t="s">
        <v>20</v>
      </c>
      <c r="E54" s="8" t="s">
        <v>6</v>
      </c>
      <c r="F54" s="8"/>
      <c r="G54" s="8"/>
      <c r="H54" s="8">
        <v>2</v>
      </c>
      <c r="I54" s="8"/>
      <c r="J54" s="17">
        <f t="shared" si="1"/>
        <v>2</v>
      </c>
    </row>
    <row r="55" spans="2:10" x14ac:dyDescent="0.3">
      <c r="B55" s="65">
        <v>49</v>
      </c>
      <c r="C55" s="8" t="s">
        <v>289</v>
      </c>
      <c r="D55" s="8" t="s">
        <v>290</v>
      </c>
      <c r="E55" s="8" t="s">
        <v>6</v>
      </c>
      <c r="F55" s="8"/>
      <c r="G55" s="8"/>
      <c r="H55" s="8">
        <v>2</v>
      </c>
      <c r="I55" s="8"/>
      <c r="J55" s="17">
        <f t="shared" si="1"/>
        <v>2</v>
      </c>
    </row>
    <row r="56" spans="2:10" x14ac:dyDescent="0.3">
      <c r="B56" s="65">
        <v>50</v>
      </c>
      <c r="C56" s="8" t="s">
        <v>307</v>
      </c>
      <c r="D56" s="8" t="s">
        <v>308</v>
      </c>
      <c r="E56" s="8" t="s">
        <v>6</v>
      </c>
      <c r="F56" s="8"/>
      <c r="G56" s="8"/>
      <c r="H56" s="8">
        <v>2</v>
      </c>
      <c r="I56" s="8"/>
      <c r="J56" s="17">
        <f t="shared" si="1"/>
        <v>2</v>
      </c>
    </row>
    <row r="57" spans="2:10" x14ac:dyDescent="0.3">
      <c r="B57" s="65">
        <v>51</v>
      </c>
      <c r="C57" s="8" t="s">
        <v>312</v>
      </c>
      <c r="D57" s="8" t="s">
        <v>313</v>
      </c>
      <c r="E57" s="8" t="s">
        <v>6</v>
      </c>
      <c r="F57" s="8"/>
      <c r="G57" s="8">
        <v>1</v>
      </c>
      <c r="H57" s="8">
        <v>2</v>
      </c>
      <c r="I57" s="8"/>
      <c r="J57" s="17">
        <f t="shared" si="1"/>
        <v>2</v>
      </c>
    </row>
    <row r="58" spans="2:10" x14ac:dyDescent="0.3">
      <c r="B58" s="65">
        <v>52</v>
      </c>
      <c r="C58" s="61" t="s">
        <v>314</v>
      </c>
      <c r="D58" s="8" t="s">
        <v>81</v>
      </c>
      <c r="E58" s="8" t="s">
        <v>6</v>
      </c>
      <c r="F58" s="8"/>
      <c r="G58" s="8">
        <v>1</v>
      </c>
      <c r="H58" s="8">
        <v>2</v>
      </c>
      <c r="I58" s="8"/>
      <c r="J58" s="17">
        <f t="shared" si="1"/>
        <v>2</v>
      </c>
    </row>
    <row r="59" spans="2:10" x14ac:dyDescent="0.3">
      <c r="B59" s="65">
        <v>53</v>
      </c>
      <c r="C59" s="61" t="s">
        <v>177</v>
      </c>
      <c r="D59" s="8" t="s">
        <v>50</v>
      </c>
      <c r="E59" s="8" t="s">
        <v>6</v>
      </c>
      <c r="F59" s="8"/>
      <c r="G59" s="8"/>
      <c r="H59" s="8">
        <v>2</v>
      </c>
      <c r="I59" s="8"/>
      <c r="J59" s="17">
        <f t="shared" si="1"/>
        <v>2</v>
      </c>
    </row>
    <row r="60" spans="2:10" x14ac:dyDescent="0.3">
      <c r="B60" s="65">
        <v>54</v>
      </c>
      <c r="C60" s="41" t="s">
        <v>178</v>
      </c>
      <c r="D60" s="6" t="s">
        <v>179</v>
      </c>
      <c r="E60" s="6" t="s">
        <v>6</v>
      </c>
      <c r="F60" s="6"/>
      <c r="G60" s="6"/>
      <c r="H60" s="8">
        <v>2</v>
      </c>
      <c r="I60" s="6"/>
      <c r="J60" s="17">
        <f t="shared" si="1"/>
        <v>2</v>
      </c>
    </row>
    <row r="61" spans="2:10" x14ac:dyDescent="0.3">
      <c r="B61" s="65">
        <v>55</v>
      </c>
      <c r="C61" s="41" t="s">
        <v>180</v>
      </c>
      <c r="D61" s="6" t="s">
        <v>62</v>
      </c>
      <c r="E61" s="6" t="s">
        <v>6</v>
      </c>
      <c r="F61" s="6"/>
      <c r="G61" s="6"/>
      <c r="H61" s="8">
        <v>2</v>
      </c>
      <c r="I61" s="6"/>
      <c r="J61" s="17">
        <f t="shared" si="1"/>
        <v>2</v>
      </c>
    </row>
    <row r="62" spans="2:10" x14ac:dyDescent="0.3">
      <c r="B62" s="65">
        <v>56</v>
      </c>
      <c r="C62" s="41" t="s">
        <v>133</v>
      </c>
      <c r="D62" s="6" t="s">
        <v>134</v>
      </c>
      <c r="E62" s="6" t="s">
        <v>4</v>
      </c>
      <c r="F62" s="6"/>
      <c r="G62" s="6"/>
      <c r="H62" s="8">
        <v>2</v>
      </c>
      <c r="I62" s="6"/>
      <c r="J62" s="17">
        <f t="shared" si="1"/>
        <v>2</v>
      </c>
    </row>
    <row r="63" spans="2:10" x14ac:dyDescent="0.3">
      <c r="B63" s="65">
        <v>57</v>
      </c>
      <c r="C63" s="61" t="s">
        <v>203</v>
      </c>
      <c r="D63" s="8" t="s">
        <v>190</v>
      </c>
      <c r="E63" s="8" t="s">
        <v>8</v>
      </c>
      <c r="F63" s="8"/>
      <c r="G63" s="8"/>
      <c r="H63" s="8">
        <v>2</v>
      </c>
      <c r="I63" s="8"/>
      <c r="J63" s="17">
        <f t="shared" si="1"/>
        <v>2</v>
      </c>
    </row>
    <row r="64" spans="2:10" x14ac:dyDescent="0.3">
      <c r="B64" s="65">
        <v>58</v>
      </c>
      <c r="C64" s="41" t="s">
        <v>212</v>
      </c>
      <c r="D64" s="6" t="s">
        <v>208</v>
      </c>
      <c r="E64" s="6" t="s">
        <v>8</v>
      </c>
      <c r="F64" s="6"/>
      <c r="G64" s="6"/>
      <c r="H64" s="8">
        <v>2</v>
      </c>
      <c r="I64" s="6"/>
      <c r="J64" s="17">
        <f t="shared" si="1"/>
        <v>2</v>
      </c>
    </row>
    <row r="65" spans="2:10" x14ac:dyDescent="0.3">
      <c r="B65" s="65">
        <v>59</v>
      </c>
      <c r="C65" s="41" t="s">
        <v>228</v>
      </c>
      <c r="D65" s="6" t="s">
        <v>229</v>
      </c>
      <c r="E65" s="6" t="s">
        <v>8</v>
      </c>
      <c r="F65" s="6"/>
      <c r="G65" s="6"/>
      <c r="H65" s="8">
        <v>2</v>
      </c>
      <c r="I65" s="6"/>
      <c r="J65" s="17">
        <f t="shared" si="1"/>
        <v>2</v>
      </c>
    </row>
    <row r="66" spans="2:10" x14ac:dyDescent="0.3">
      <c r="B66" s="65">
        <v>60</v>
      </c>
      <c r="C66" s="41" t="s">
        <v>53</v>
      </c>
      <c r="D66" s="6" t="s">
        <v>54</v>
      </c>
      <c r="E66" s="6" t="s">
        <v>6</v>
      </c>
      <c r="F66" s="8"/>
      <c r="G66" s="8"/>
      <c r="H66" s="8">
        <v>2</v>
      </c>
      <c r="I66" s="8"/>
      <c r="J66" s="17">
        <f t="shared" si="1"/>
        <v>2</v>
      </c>
    </row>
    <row r="67" spans="2:10" x14ac:dyDescent="0.3">
      <c r="B67" s="65">
        <v>61</v>
      </c>
      <c r="C67" s="41" t="s">
        <v>67</v>
      </c>
      <c r="D67" s="6" t="s">
        <v>68</v>
      </c>
      <c r="E67" s="6" t="s">
        <v>6</v>
      </c>
      <c r="F67" s="8"/>
      <c r="G67" s="8"/>
      <c r="H67" s="8">
        <v>2</v>
      </c>
      <c r="I67" s="8"/>
      <c r="J67" s="17">
        <f t="shared" si="1"/>
        <v>2</v>
      </c>
    </row>
    <row r="68" spans="2:10" x14ac:dyDescent="0.3">
      <c r="B68" s="65">
        <v>62</v>
      </c>
      <c r="C68" s="41" t="s">
        <v>141</v>
      </c>
      <c r="D68" s="6" t="s">
        <v>142</v>
      </c>
      <c r="E68" s="6" t="s">
        <v>4</v>
      </c>
      <c r="F68" s="8"/>
      <c r="G68" s="8">
        <v>1</v>
      </c>
      <c r="H68" s="8">
        <v>2</v>
      </c>
      <c r="I68" s="8"/>
      <c r="J68" s="17">
        <f t="shared" si="1"/>
        <v>2</v>
      </c>
    </row>
    <row r="69" spans="2:10" x14ac:dyDescent="0.3">
      <c r="B69" s="65">
        <v>63</v>
      </c>
      <c r="C69" s="41" t="s">
        <v>55</v>
      </c>
      <c r="D69" s="6" t="s">
        <v>56</v>
      </c>
      <c r="E69" s="6" t="s">
        <v>6</v>
      </c>
      <c r="F69" s="8"/>
      <c r="G69" s="8"/>
      <c r="H69" s="8">
        <v>2</v>
      </c>
      <c r="I69" s="8"/>
      <c r="J69" s="17">
        <f t="shared" si="1"/>
        <v>2</v>
      </c>
    </row>
    <row r="70" spans="2:10" x14ac:dyDescent="0.3">
      <c r="B70" s="65">
        <v>64</v>
      </c>
      <c r="C70" s="41" t="s">
        <v>177</v>
      </c>
      <c r="D70" s="6" t="s">
        <v>50</v>
      </c>
      <c r="E70" s="6" t="s">
        <v>6</v>
      </c>
      <c r="F70" s="8"/>
      <c r="G70" s="8"/>
      <c r="H70" s="8">
        <v>2</v>
      </c>
      <c r="I70" s="8"/>
      <c r="J70" s="17">
        <f t="shared" si="1"/>
        <v>2</v>
      </c>
    </row>
    <row r="71" spans="2:10" x14ac:dyDescent="0.3">
      <c r="B71" s="65">
        <v>65</v>
      </c>
      <c r="C71" s="41" t="s">
        <v>210</v>
      </c>
      <c r="D71" s="6" t="s">
        <v>240</v>
      </c>
      <c r="E71" s="6" t="s">
        <v>8</v>
      </c>
      <c r="F71" s="8"/>
      <c r="G71" s="8"/>
      <c r="H71" s="8">
        <v>2</v>
      </c>
      <c r="I71" s="8"/>
      <c r="J71" s="17">
        <f t="shared" ref="J71:J102" si="2">H71+I71</f>
        <v>2</v>
      </c>
    </row>
    <row r="72" spans="2:10" x14ac:dyDescent="0.3">
      <c r="B72" s="65">
        <v>66</v>
      </c>
      <c r="C72" s="41" t="s">
        <v>140</v>
      </c>
      <c r="D72" s="6" t="s">
        <v>47</v>
      </c>
      <c r="E72" s="6" t="s">
        <v>4</v>
      </c>
      <c r="F72" s="8"/>
      <c r="G72" s="8"/>
      <c r="H72" s="8">
        <v>2</v>
      </c>
      <c r="I72" s="8"/>
      <c r="J72" s="17">
        <f t="shared" si="2"/>
        <v>2</v>
      </c>
    </row>
    <row r="73" spans="2:10" x14ac:dyDescent="0.3">
      <c r="B73" s="65">
        <v>67</v>
      </c>
      <c r="C73" s="41" t="s">
        <v>74</v>
      </c>
      <c r="D73" s="6" t="s">
        <v>75</v>
      </c>
      <c r="E73" s="6" t="s">
        <v>6</v>
      </c>
      <c r="F73" s="8"/>
      <c r="G73" s="8"/>
      <c r="H73" s="8">
        <v>2</v>
      </c>
      <c r="I73" s="8"/>
      <c r="J73" s="17">
        <f t="shared" si="2"/>
        <v>2</v>
      </c>
    </row>
    <row r="74" spans="2:10" x14ac:dyDescent="0.3">
      <c r="B74" s="65">
        <v>68</v>
      </c>
      <c r="C74" s="41" t="s">
        <v>261</v>
      </c>
      <c r="D74" s="6" t="s">
        <v>110</v>
      </c>
      <c r="E74" s="6" t="s">
        <v>10</v>
      </c>
      <c r="F74" s="6"/>
      <c r="G74" s="6"/>
      <c r="H74" s="8">
        <v>2</v>
      </c>
      <c r="I74" s="6"/>
      <c r="J74" s="17">
        <f t="shared" si="2"/>
        <v>2</v>
      </c>
    </row>
    <row r="75" spans="2:10" x14ac:dyDescent="0.3">
      <c r="B75" s="65">
        <v>69</v>
      </c>
      <c r="C75" s="41" t="s">
        <v>65</v>
      </c>
      <c r="D75" s="6" t="s">
        <v>30</v>
      </c>
      <c r="E75" s="6" t="s">
        <v>6</v>
      </c>
      <c r="F75" s="6"/>
      <c r="G75" s="6"/>
      <c r="H75" s="8">
        <v>2</v>
      </c>
      <c r="I75" s="6"/>
      <c r="J75" s="17">
        <f t="shared" si="2"/>
        <v>2</v>
      </c>
    </row>
    <row r="76" spans="2:10" x14ac:dyDescent="0.3">
      <c r="B76" s="65">
        <v>70</v>
      </c>
      <c r="C76" s="61" t="s">
        <v>172</v>
      </c>
      <c r="D76" s="8" t="s">
        <v>173</v>
      </c>
      <c r="E76" s="8" t="s">
        <v>6</v>
      </c>
      <c r="F76" s="8"/>
      <c r="G76" s="8"/>
      <c r="H76" s="8">
        <v>1</v>
      </c>
      <c r="I76" s="8"/>
      <c r="J76" s="17">
        <f t="shared" si="2"/>
        <v>1</v>
      </c>
    </row>
    <row r="77" spans="2:10" x14ac:dyDescent="0.3">
      <c r="B77" s="65">
        <v>71</v>
      </c>
      <c r="C77" s="61" t="s">
        <v>90</v>
      </c>
      <c r="D77" s="8" t="s">
        <v>91</v>
      </c>
      <c r="E77" s="8" t="s">
        <v>6</v>
      </c>
      <c r="F77" s="8"/>
      <c r="G77" s="8"/>
      <c r="H77" s="8">
        <v>1</v>
      </c>
      <c r="I77" s="8"/>
      <c r="J77" s="17">
        <f t="shared" si="2"/>
        <v>1</v>
      </c>
    </row>
    <row r="78" spans="2:10" x14ac:dyDescent="0.3">
      <c r="B78" s="65">
        <v>72</v>
      </c>
      <c r="C78" s="61" t="s">
        <v>184</v>
      </c>
      <c r="D78" s="8" t="s">
        <v>185</v>
      </c>
      <c r="E78" s="8" t="s">
        <v>6</v>
      </c>
      <c r="F78" s="8"/>
      <c r="G78" s="8"/>
      <c r="H78" s="8">
        <v>1</v>
      </c>
      <c r="I78" s="8"/>
      <c r="J78" s="17">
        <f t="shared" si="2"/>
        <v>1</v>
      </c>
    </row>
    <row r="79" spans="2:10" x14ac:dyDescent="0.3">
      <c r="B79" s="65">
        <v>73</v>
      </c>
      <c r="C79" s="61" t="s">
        <v>315</v>
      </c>
      <c r="D79" s="8" t="s">
        <v>316</v>
      </c>
      <c r="E79" s="8" t="s">
        <v>6</v>
      </c>
      <c r="F79" s="8"/>
      <c r="G79" s="8"/>
      <c r="H79" s="8">
        <v>1</v>
      </c>
      <c r="I79" s="8"/>
      <c r="J79" s="17">
        <f t="shared" si="2"/>
        <v>1</v>
      </c>
    </row>
    <row r="80" spans="2:10" x14ac:dyDescent="0.3">
      <c r="B80" s="65">
        <v>74</v>
      </c>
      <c r="C80" s="61" t="s">
        <v>228</v>
      </c>
      <c r="D80" s="8" t="s">
        <v>229</v>
      </c>
      <c r="E80" s="8" t="s">
        <v>8</v>
      </c>
      <c r="F80" s="8"/>
      <c r="G80" s="8"/>
      <c r="H80" s="8">
        <v>1</v>
      </c>
      <c r="I80" s="8"/>
      <c r="J80" s="17">
        <f t="shared" si="2"/>
        <v>1</v>
      </c>
    </row>
    <row r="81" spans="2:10" x14ac:dyDescent="0.3">
      <c r="B81" s="65">
        <v>75</v>
      </c>
      <c r="C81" s="61" t="s">
        <v>317</v>
      </c>
      <c r="D81" s="8" t="s">
        <v>255</v>
      </c>
      <c r="E81" s="8" t="s">
        <v>6</v>
      </c>
      <c r="F81" s="8"/>
      <c r="G81" s="8"/>
      <c r="H81" s="8">
        <v>1</v>
      </c>
      <c r="I81" s="8"/>
      <c r="J81" s="17">
        <f t="shared" si="2"/>
        <v>1</v>
      </c>
    </row>
    <row r="82" spans="2:10" x14ac:dyDescent="0.3">
      <c r="B82" s="65">
        <v>76</v>
      </c>
      <c r="C82" s="61" t="s">
        <v>42</v>
      </c>
      <c r="D82" s="8" t="s">
        <v>43</v>
      </c>
      <c r="E82" s="8" t="s">
        <v>6</v>
      </c>
      <c r="F82" s="8"/>
      <c r="G82" s="8"/>
      <c r="H82" s="8">
        <v>1</v>
      </c>
      <c r="I82" s="8"/>
      <c r="J82" s="17">
        <f t="shared" si="2"/>
        <v>1</v>
      </c>
    </row>
    <row r="83" spans="2:10" x14ac:dyDescent="0.3">
      <c r="B83" s="65">
        <v>77</v>
      </c>
      <c r="C83" s="61" t="s">
        <v>215</v>
      </c>
      <c r="D83" s="8" t="s">
        <v>208</v>
      </c>
      <c r="E83" s="8" t="s">
        <v>8</v>
      </c>
      <c r="F83" s="8"/>
      <c r="G83" s="8"/>
      <c r="H83" s="8">
        <v>1</v>
      </c>
      <c r="I83" s="8"/>
      <c r="J83" s="17">
        <f t="shared" si="2"/>
        <v>1</v>
      </c>
    </row>
    <row r="84" spans="2:10" x14ac:dyDescent="0.3">
      <c r="B84" s="65">
        <v>78</v>
      </c>
      <c r="C84" s="61" t="s">
        <v>299</v>
      </c>
      <c r="D84" s="8" t="s">
        <v>269</v>
      </c>
      <c r="E84" s="8" t="s">
        <v>10</v>
      </c>
      <c r="F84" s="8"/>
      <c r="G84" s="8"/>
      <c r="H84" s="8">
        <v>1</v>
      </c>
      <c r="I84" s="8"/>
      <c r="J84" s="17">
        <f t="shared" si="2"/>
        <v>1</v>
      </c>
    </row>
    <row r="85" spans="2:10" x14ac:dyDescent="0.3">
      <c r="B85" s="65">
        <v>79</v>
      </c>
      <c r="C85" s="61" t="s">
        <v>212</v>
      </c>
      <c r="D85" s="8" t="s">
        <v>208</v>
      </c>
      <c r="E85" s="8" t="s">
        <v>8</v>
      </c>
      <c r="F85" s="8"/>
      <c r="G85" s="8"/>
      <c r="H85" s="8">
        <v>1</v>
      </c>
      <c r="I85" s="8"/>
      <c r="J85" s="17">
        <f t="shared" si="2"/>
        <v>1</v>
      </c>
    </row>
    <row r="86" spans="2:10" x14ac:dyDescent="0.3">
      <c r="B86" s="65">
        <v>80</v>
      </c>
      <c r="C86" s="61" t="s">
        <v>323</v>
      </c>
      <c r="D86" s="8" t="s">
        <v>324</v>
      </c>
      <c r="E86" s="8" t="s">
        <v>6</v>
      </c>
      <c r="F86" s="8"/>
      <c r="G86" s="8"/>
      <c r="H86" s="8">
        <v>1</v>
      </c>
      <c r="I86" s="8"/>
      <c r="J86" s="17">
        <f t="shared" si="2"/>
        <v>1</v>
      </c>
    </row>
    <row r="87" spans="2:10" x14ac:dyDescent="0.3">
      <c r="B87" s="65">
        <v>81</v>
      </c>
      <c r="C87" s="61" t="s">
        <v>305</v>
      </c>
      <c r="D87" s="8" t="s">
        <v>306</v>
      </c>
      <c r="E87" s="8" t="s">
        <v>8</v>
      </c>
      <c r="F87" s="8"/>
      <c r="G87" s="8"/>
      <c r="H87" s="8">
        <v>1</v>
      </c>
      <c r="I87" s="8"/>
      <c r="J87" s="17">
        <f t="shared" si="2"/>
        <v>1</v>
      </c>
    </row>
    <row r="88" spans="2:10" x14ac:dyDescent="0.3">
      <c r="B88" s="65">
        <v>82</v>
      </c>
      <c r="C88" s="61" t="s">
        <v>318</v>
      </c>
      <c r="D88" s="8" t="s">
        <v>217</v>
      </c>
      <c r="E88" s="8" t="s">
        <v>6</v>
      </c>
      <c r="F88" s="8"/>
      <c r="G88" s="8"/>
      <c r="H88" s="8">
        <v>1</v>
      </c>
      <c r="I88" s="8"/>
      <c r="J88" s="17">
        <f t="shared" si="2"/>
        <v>1</v>
      </c>
    </row>
    <row r="89" spans="2:10" x14ac:dyDescent="0.3">
      <c r="B89" s="65">
        <v>83</v>
      </c>
      <c r="C89" s="61" t="s">
        <v>296</v>
      </c>
      <c r="D89" s="8" t="s">
        <v>297</v>
      </c>
      <c r="E89" s="8" t="s">
        <v>6</v>
      </c>
      <c r="F89" s="8"/>
      <c r="G89" s="8"/>
      <c r="H89" s="8">
        <v>1</v>
      </c>
      <c r="I89" s="8"/>
      <c r="J89" s="17">
        <f t="shared" si="2"/>
        <v>1</v>
      </c>
    </row>
    <row r="90" spans="2:10" x14ac:dyDescent="0.3">
      <c r="B90" s="65">
        <v>84</v>
      </c>
      <c r="C90" s="41" t="s">
        <v>104</v>
      </c>
      <c r="D90" s="6" t="s">
        <v>105</v>
      </c>
      <c r="E90" s="6" t="s">
        <v>6</v>
      </c>
      <c r="F90" s="8"/>
      <c r="G90" s="8"/>
      <c r="H90" s="8">
        <v>1</v>
      </c>
      <c r="I90" s="8"/>
      <c r="J90" s="17">
        <f t="shared" si="2"/>
        <v>1</v>
      </c>
    </row>
    <row r="91" spans="2:10" x14ac:dyDescent="0.3">
      <c r="B91" s="65">
        <v>85</v>
      </c>
      <c r="C91" s="41" t="s">
        <v>100</v>
      </c>
      <c r="D91" s="6" t="s">
        <v>101</v>
      </c>
      <c r="E91" s="6" t="s">
        <v>6</v>
      </c>
      <c r="F91" s="6"/>
      <c r="G91" s="6"/>
      <c r="H91" s="8">
        <v>1</v>
      </c>
      <c r="I91" s="6"/>
      <c r="J91" s="17">
        <f t="shared" si="2"/>
        <v>1</v>
      </c>
    </row>
    <row r="92" spans="2:10" x14ac:dyDescent="0.3">
      <c r="B92" s="65">
        <v>86</v>
      </c>
      <c r="C92" s="41" t="s">
        <v>174</v>
      </c>
      <c r="D92" s="6" t="s">
        <v>20</v>
      </c>
      <c r="E92" s="6" t="s">
        <v>6</v>
      </c>
      <c r="F92" s="6"/>
      <c r="G92" s="6"/>
      <c r="H92" s="8">
        <v>1</v>
      </c>
      <c r="I92" s="6"/>
      <c r="J92" s="17">
        <f t="shared" si="2"/>
        <v>1</v>
      </c>
    </row>
    <row r="93" spans="2:10" x14ac:dyDescent="0.3">
      <c r="B93" s="65">
        <v>87</v>
      </c>
      <c r="C93" s="41" t="s">
        <v>175</v>
      </c>
      <c r="D93" s="6" t="s">
        <v>176</v>
      </c>
      <c r="E93" s="6" t="s">
        <v>6</v>
      </c>
      <c r="F93" s="6"/>
      <c r="G93" s="6"/>
      <c r="H93" s="8">
        <v>1</v>
      </c>
      <c r="I93" s="6"/>
      <c r="J93" s="17">
        <f t="shared" si="2"/>
        <v>1</v>
      </c>
    </row>
    <row r="94" spans="2:10" x14ac:dyDescent="0.3">
      <c r="B94" s="65">
        <v>88</v>
      </c>
      <c r="C94" s="41" t="s">
        <v>125</v>
      </c>
      <c r="D94" s="6" t="s">
        <v>120</v>
      </c>
      <c r="E94" s="6" t="s">
        <v>4</v>
      </c>
      <c r="F94" s="6"/>
      <c r="G94" s="6"/>
      <c r="H94" s="8">
        <v>1</v>
      </c>
      <c r="I94" s="6"/>
      <c r="J94" s="17">
        <f t="shared" si="2"/>
        <v>1</v>
      </c>
    </row>
    <row r="95" spans="2:10" x14ac:dyDescent="0.3">
      <c r="B95" s="65">
        <v>89</v>
      </c>
      <c r="C95" s="41" t="s">
        <v>132</v>
      </c>
      <c r="D95" s="6" t="s">
        <v>47</v>
      </c>
      <c r="E95" s="6" t="s">
        <v>4</v>
      </c>
      <c r="F95" s="6"/>
      <c r="G95" s="6"/>
      <c r="H95" s="8">
        <v>1</v>
      </c>
      <c r="I95" s="6"/>
      <c r="J95" s="17">
        <f t="shared" si="2"/>
        <v>1</v>
      </c>
    </row>
    <row r="96" spans="2:10" x14ac:dyDescent="0.3">
      <c r="B96" s="65">
        <v>90</v>
      </c>
      <c r="C96" s="41" t="s">
        <v>186</v>
      </c>
      <c r="D96" s="6" t="s">
        <v>20</v>
      </c>
      <c r="E96" s="6" t="s">
        <v>6</v>
      </c>
      <c r="F96" s="6"/>
      <c r="G96" s="6"/>
      <c r="H96" s="8">
        <v>1</v>
      </c>
      <c r="I96" s="6"/>
      <c r="J96" s="17">
        <f t="shared" si="2"/>
        <v>1</v>
      </c>
    </row>
    <row r="97" spans="2:10" x14ac:dyDescent="0.3">
      <c r="B97" s="65">
        <v>91</v>
      </c>
      <c r="C97" s="41" t="s">
        <v>147</v>
      </c>
      <c r="D97" s="6" t="s">
        <v>138</v>
      </c>
      <c r="E97" s="6" t="s">
        <v>4</v>
      </c>
      <c r="F97" s="6"/>
      <c r="G97" s="6"/>
      <c r="H97" s="8">
        <v>1</v>
      </c>
      <c r="I97" s="6"/>
      <c r="J97" s="17">
        <f t="shared" si="2"/>
        <v>1</v>
      </c>
    </row>
    <row r="98" spans="2:10" x14ac:dyDescent="0.3">
      <c r="B98" s="65">
        <v>92</v>
      </c>
      <c r="C98" s="41" t="s">
        <v>155</v>
      </c>
      <c r="D98" s="6" t="s">
        <v>156</v>
      </c>
      <c r="E98" s="6" t="s">
        <v>4</v>
      </c>
      <c r="F98" s="6"/>
      <c r="G98" s="6"/>
      <c r="H98" s="8">
        <v>1</v>
      </c>
      <c r="I98" s="6"/>
      <c r="J98" s="17">
        <f t="shared" si="2"/>
        <v>1</v>
      </c>
    </row>
    <row r="99" spans="2:10" x14ac:dyDescent="0.3">
      <c r="B99" s="65">
        <v>93</v>
      </c>
      <c r="C99" s="41" t="s">
        <v>193</v>
      </c>
      <c r="D99" s="6" t="s">
        <v>194</v>
      </c>
      <c r="E99" s="6" t="s">
        <v>6</v>
      </c>
      <c r="F99" s="6"/>
      <c r="G99" s="6"/>
      <c r="H99" s="8">
        <v>1</v>
      </c>
      <c r="I99" s="6"/>
      <c r="J99" s="17">
        <f t="shared" si="2"/>
        <v>1</v>
      </c>
    </row>
    <row r="100" spans="2:10" x14ac:dyDescent="0.3">
      <c r="B100" s="65">
        <v>94</v>
      </c>
      <c r="C100" s="41" t="s">
        <v>213</v>
      </c>
      <c r="D100" s="6" t="s">
        <v>214</v>
      </c>
      <c r="E100" s="6" t="s">
        <v>6</v>
      </c>
      <c r="F100" s="6"/>
      <c r="G100" s="6"/>
      <c r="H100" s="8">
        <v>1</v>
      </c>
      <c r="I100" s="6"/>
      <c r="J100" s="17">
        <f t="shared" si="2"/>
        <v>1</v>
      </c>
    </row>
    <row r="101" spans="2:10" x14ac:dyDescent="0.3">
      <c r="B101" s="65">
        <v>95</v>
      </c>
      <c r="C101" s="41" t="s">
        <v>216</v>
      </c>
      <c r="D101" s="6" t="s">
        <v>217</v>
      </c>
      <c r="E101" s="6" t="s">
        <v>8</v>
      </c>
      <c r="F101" s="6"/>
      <c r="G101" s="6"/>
      <c r="H101" s="8">
        <v>1</v>
      </c>
      <c r="I101" s="6"/>
      <c r="J101" s="17">
        <f t="shared" si="2"/>
        <v>1</v>
      </c>
    </row>
    <row r="102" spans="2:10" x14ac:dyDescent="0.3">
      <c r="B102" s="65">
        <v>96</v>
      </c>
      <c r="C102" s="41" t="s">
        <v>212</v>
      </c>
      <c r="D102" s="6" t="s">
        <v>218</v>
      </c>
      <c r="E102" s="6" t="s">
        <v>8</v>
      </c>
      <c r="F102" s="6"/>
      <c r="G102" s="6"/>
      <c r="H102" s="8">
        <v>1</v>
      </c>
      <c r="I102" s="6"/>
      <c r="J102" s="17">
        <f t="shared" si="2"/>
        <v>1</v>
      </c>
    </row>
    <row r="103" spans="2:10" x14ac:dyDescent="0.3">
      <c r="B103" s="65">
        <v>97</v>
      </c>
      <c r="C103" s="41" t="s">
        <v>223</v>
      </c>
      <c r="D103" s="6" t="s">
        <v>224</v>
      </c>
      <c r="E103" s="6" t="s">
        <v>8</v>
      </c>
      <c r="F103" s="6"/>
      <c r="G103" s="6"/>
      <c r="H103" s="8">
        <v>1</v>
      </c>
      <c r="I103" s="6"/>
      <c r="J103" s="17">
        <f t="shared" ref="J103:J134" si="3">H103+I103</f>
        <v>1</v>
      </c>
    </row>
    <row r="104" spans="2:10" x14ac:dyDescent="0.3">
      <c r="B104" s="65">
        <v>98</v>
      </c>
      <c r="C104" s="41" t="s">
        <v>235</v>
      </c>
      <c r="D104" s="6" t="s">
        <v>47</v>
      </c>
      <c r="E104" s="6" t="s">
        <v>8</v>
      </c>
      <c r="F104" s="6"/>
      <c r="G104" s="6"/>
      <c r="H104" s="8">
        <v>1</v>
      </c>
      <c r="I104" s="6"/>
      <c r="J104" s="17">
        <f t="shared" si="3"/>
        <v>1</v>
      </c>
    </row>
    <row r="105" spans="2:10" x14ac:dyDescent="0.3">
      <c r="B105" s="65">
        <v>99</v>
      </c>
      <c r="C105" s="41" t="s">
        <v>241</v>
      </c>
      <c r="D105" s="6" t="s">
        <v>242</v>
      </c>
      <c r="E105" s="6" t="s">
        <v>8</v>
      </c>
      <c r="F105" s="6"/>
      <c r="G105" s="6"/>
      <c r="H105" s="8">
        <v>1</v>
      </c>
      <c r="I105" s="6"/>
      <c r="J105" s="17">
        <f t="shared" si="3"/>
        <v>1</v>
      </c>
    </row>
    <row r="106" spans="2:10" x14ac:dyDescent="0.3">
      <c r="B106" s="65">
        <v>100</v>
      </c>
      <c r="C106" s="41" t="s">
        <v>243</v>
      </c>
      <c r="D106" s="6" t="s">
        <v>214</v>
      </c>
      <c r="E106" s="6" t="s">
        <v>8</v>
      </c>
      <c r="F106" s="6"/>
      <c r="G106" s="6"/>
      <c r="H106" s="8">
        <v>1</v>
      </c>
      <c r="I106" s="6"/>
      <c r="J106" s="17">
        <f t="shared" si="3"/>
        <v>1</v>
      </c>
    </row>
    <row r="107" spans="2:10" x14ac:dyDescent="0.3">
      <c r="B107" s="65">
        <v>101</v>
      </c>
      <c r="C107" s="41" t="s">
        <v>245</v>
      </c>
      <c r="D107" s="6" t="s">
        <v>192</v>
      </c>
      <c r="E107" s="6" t="s">
        <v>8</v>
      </c>
      <c r="F107" s="6"/>
      <c r="G107" s="6"/>
      <c r="H107" s="8">
        <v>1</v>
      </c>
      <c r="I107" s="6"/>
      <c r="J107" s="17">
        <f t="shared" si="3"/>
        <v>1</v>
      </c>
    </row>
    <row r="108" spans="2:10" x14ac:dyDescent="0.3">
      <c r="B108" s="65">
        <v>102</v>
      </c>
      <c r="C108" s="41" t="s">
        <v>249</v>
      </c>
      <c r="D108" s="6" t="s">
        <v>206</v>
      </c>
      <c r="E108" s="6" t="s">
        <v>8</v>
      </c>
      <c r="F108" s="6"/>
      <c r="G108" s="6"/>
      <c r="H108" s="8">
        <v>1</v>
      </c>
      <c r="I108" s="6"/>
      <c r="J108" s="17">
        <f t="shared" si="3"/>
        <v>1</v>
      </c>
    </row>
    <row r="109" spans="2:10" x14ac:dyDescent="0.3">
      <c r="B109" s="65">
        <v>103</v>
      </c>
      <c r="C109" s="41" t="s">
        <v>140</v>
      </c>
      <c r="D109" s="6" t="s">
        <v>124</v>
      </c>
      <c r="E109" s="6" t="s">
        <v>4</v>
      </c>
      <c r="F109" s="8"/>
      <c r="G109" s="8"/>
      <c r="H109" s="8">
        <v>1</v>
      </c>
      <c r="I109" s="8"/>
      <c r="J109" s="17">
        <f t="shared" si="3"/>
        <v>1</v>
      </c>
    </row>
    <row r="110" spans="2:10" x14ac:dyDescent="0.3">
      <c r="B110" s="65">
        <v>104</v>
      </c>
      <c r="C110" s="41" t="s">
        <v>254</v>
      </c>
      <c r="D110" s="6" t="s">
        <v>255</v>
      </c>
      <c r="E110" s="6" t="s">
        <v>256</v>
      </c>
      <c r="F110" s="6"/>
      <c r="G110" s="6">
        <v>1</v>
      </c>
      <c r="H110" s="8">
        <v>1</v>
      </c>
      <c r="I110" s="6"/>
      <c r="J110" s="17">
        <f t="shared" si="3"/>
        <v>1</v>
      </c>
    </row>
    <row r="111" spans="2:10" x14ac:dyDescent="0.3">
      <c r="B111" s="65">
        <v>105</v>
      </c>
      <c r="C111" s="41" t="s">
        <v>257</v>
      </c>
      <c r="D111" s="6" t="s">
        <v>258</v>
      </c>
      <c r="E111" s="6" t="s">
        <v>10</v>
      </c>
      <c r="F111" s="6"/>
      <c r="G111" s="6"/>
      <c r="H111" s="8">
        <v>1</v>
      </c>
      <c r="I111" s="6"/>
      <c r="J111" s="17">
        <f t="shared" si="3"/>
        <v>1</v>
      </c>
    </row>
    <row r="112" spans="2:10" x14ac:dyDescent="0.3">
      <c r="B112" s="65">
        <v>106</v>
      </c>
      <c r="C112" s="41" t="s">
        <v>259</v>
      </c>
      <c r="D112" s="6" t="s">
        <v>260</v>
      </c>
      <c r="E112" s="6" t="s">
        <v>256</v>
      </c>
      <c r="F112" s="6"/>
      <c r="G112" s="6"/>
      <c r="H112" s="8">
        <v>1</v>
      </c>
      <c r="I112" s="6"/>
      <c r="J112" s="17">
        <f t="shared" si="3"/>
        <v>1</v>
      </c>
    </row>
    <row r="113" spans="2:10" x14ac:dyDescent="0.3">
      <c r="B113" s="65">
        <v>107</v>
      </c>
      <c r="C113" s="41" t="s">
        <v>262</v>
      </c>
      <c r="D113" s="6" t="s">
        <v>47</v>
      </c>
      <c r="E113" s="6" t="s">
        <v>10</v>
      </c>
      <c r="F113" s="6"/>
      <c r="G113" s="6"/>
      <c r="H113" s="8">
        <v>1</v>
      </c>
      <c r="I113" s="6"/>
      <c r="J113" s="17">
        <f t="shared" si="3"/>
        <v>1</v>
      </c>
    </row>
    <row r="114" spans="2:10" x14ac:dyDescent="0.3">
      <c r="B114" s="65">
        <v>108</v>
      </c>
      <c r="C114" s="41" t="s">
        <v>44</v>
      </c>
      <c r="D114" s="6" t="s">
        <v>45</v>
      </c>
      <c r="E114" s="6" t="s">
        <v>6</v>
      </c>
      <c r="F114" s="6"/>
      <c r="G114" s="6"/>
      <c r="H114" s="8">
        <v>1</v>
      </c>
      <c r="I114" s="6"/>
      <c r="J114" s="17">
        <f t="shared" si="3"/>
        <v>1</v>
      </c>
    </row>
    <row r="115" spans="2:10" x14ac:dyDescent="0.3">
      <c r="B115" s="65">
        <v>109</v>
      </c>
      <c r="C115" s="41" t="s">
        <v>266</v>
      </c>
      <c r="D115" s="6" t="s">
        <v>267</v>
      </c>
      <c r="E115" s="6" t="s">
        <v>10</v>
      </c>
      <c r="F115" s="6"/>
      <c r="G115" s="6"/>
      <c r="H115" s="8">
        <v>1</v>
      </c>
      <c r="I115" s="6"/>
      <c r="J115" s="17">
        <f t="shared" si="3"/>
        <v>1</v>
      </c>
    </row>
    <row r="116" spans="2:10" x14ac:dyDescent="0.3">
      <c r="B116" s="65">
        <v>110</v>
      </c>
      <c r="C116" s="41" t="s">
        <v>59</v>
      </c>
      <c r="D116" s="6" t="s">
        <v>60</v>
      </c>
      <c r="E116" s="6" t="s">
        <v>6</v>
      </c>
      <c r="F116" s="6"/>
      <c r="G116" s="6"/>
      <c r="H116" s="8">
        <v>1</v>
      </c>
      <c r="I116" s="6"/>
      <c r="J116" s="17">
        <f t="shared" si="3"/>
        <v>1</v>
      </c>
    </row>
    <row r="117" spans="2:10" x14ac:dyDescent="0.3">
      <c r="B117" s="65">
        <v>111</v>
      </c>
      <c r="C117" s="41" t="s">
        <v>63</v>
      </c>
      <c r="D117" s="6" t="s">
        <v>64</v>
      </c>
      <c r="E117" s="6" t="s">
        <v>6</v>
      </c>
      <c r="F117" s="6"/>
      <c r="G117" s="6"/>
      <c r="H117" s="8">
        <v>1</v>
      </c>
      <c r="I117" s="6"/>
      <c r="J117" s="17">
        <f t="shared" si="3"/>
        <v>1</v>
      </c>
    </row>
    <row r="118" spans="2:10" x14ac:dyDescent="0.3">
      <c r="B118" s="65">
        <v>112</v>
      </c>
      <c r="C118" s="41" t="s">
        <v>72</v>
      </c>
      <c r="D118" s="6" t="s">
        <v>73</v>
      </c>
      <c r="E118" s="6" t="s">
        <v>6</v>
      </c>
      <c r="F118" s="6"/>
      <c r="G118" s="6"/>
      <c r="H118" s="8">
        <v>1</v>
      </c>
      <c r="I118" s="6"/>
      <c r="J118" s="17">
        <f t="shared" si="3"/>
        <v>1</v>
      </c>
    </row>
    <row r="119" spans="2:10" x14ac:dyDescent="0.3">
      <c r="B119" s="65">
        <v>113</v>
      </c>
      <c r="C119" s="41" t="s">
        <v>268</v>
      </c>
      <c r="D119" s="6" t="s">
        <v>269</v>
      </c>
      <c r="E119" s="6" t="s">
        <v>10</v>
      </c>
      <c r="F119" s="6"/>
      <c r="G119" s="6"/>
      <c r="H119" s="8">
        <v>1</v>
      </c>
      <c r="I119" s="6"/>
      <c r="J119" s="17">
        <f t="shared" si="3"/>
        <v>1</v>
      </c>
    </row>
    <row r="120" spans="2:10" x14ac:dyDescent="0.3">
      <c r="B120" s="65">
        <v>114</v>
      </c>
      <c r="C120" s="41" t="s">
        <v>76</v>
      </c>
      <c r="D120" s="6" t="s">
        <v>77</v>
      </c>
      <c r="E120" s="6" t="s">
        <v>6</v>
      </c>
      <c r="F120" s="6"/>
      <c r="G120" s="6"/>
      <c r="H120" s="8">
        <v>1</v>
      </c>
      <c r="I120" s="6"/>
      <c r="J120" s="17">
        <f t="shared" si="3"/>
        <v>1</v>
      </c>
    </row>
    <row r="121" spans="2:10" x14ac:dyDescent="0.3">
      <c r="B121" s="65">
        <v>115</v>
      </c>
      <c r="C121" s="41" t="s">
        <v>83</v>
      </c>
      <c r="D121" s="6" t="s">
        <v>84</v>
      </c>
      <c r="E121" s="6" t="s">
        <v>6</v>
      </c>
      <c r="F121" s="6"/>
      <c r="G121" s="6"/>
      <c r="H121" s="8">
        <v>1</v>
      </c>
      <c r="I121" s="6"/>
      <c r="J121" s="17">
        <f t="shared" si="3"/>
        <v>1</v>
      </c>
    </row>
    <row r="122" spans="2:10" x14ac:dyDescent="0.3">
      <c r="B122" s="65">
        <v>116</v>
      </c>
      <c r="C122" s="41" t="s">
        <v>98</v>
      </c>
      <c r="D122" s="6" t="s">
        <v>99</v>
      </c>
      <c r="E122" s="6" t="s">
        <v>6</v>
      </c>
      <c r="F122" s="6"/>
      <c r="G122" s="6"/>
      <c r="H122" s="8">
        <v>1</v>
      </c>
      <c r="I122" s="6"/>
      <c r="J122" s="17">
        <f t="shared" si="3"/>
        <v>1</v>
      </c>
    </row>
    <row r="123" spans="2:10" x14ac:dyDescent="0.3">
      <c r="B123" s="65">
        <v>117</v>
      </c>
      <c r="C123" s="41" t="s">
        <v>279</v>
      </c>
      <c r="D123" s="6" t="s">
        <v>280</v>
      </c>
      <c r="E123" s="6" t="s">
        <v>10</v>
      </c>
      <c r="F123" s="6"/>
      <c r="G123" s="6"/>
      <c r="H123" s="8">
        <v>1</v>
      </c>
      <c r="I123" s="6"/>
      <c r="J123" s="17">
        <f t="shared" si="3"/>
        <v>1</v>
      </c>
    </row>
    <row r="124" spans="2:10" ht="15" thickBot="1" x14ac:dyDescent="0.35">
      <c r="B124" s="66">
        <v>118</v>
      </c>
      <c r="C124" s="42" t="s">
        <v>122</v>
      </c>
      <c r="D124" s="19" t="s">
        <v>121</v>
      </c>
      <c r="E124" s="19" t="s">
        <v>4</v>
      </c>
      <c r="F124" s="19"/>
      <c r="G124" s="19">
        <v>1</v>
      </c>
      <c r="H124" s="21"/>
      <c r="I124" s="19"/>
      <c r="J124" s="63">
        <f t="shared" si="3"/>
        <v>0</v>
      </c>
    </row>
  </sheetData>
  <sortState xmlns:xlrd2="http://schemas.microsoft.com/office/spreadsheetml/2017/richdata2" ref="C7:J124">
    <sortCondition descending="1" ref="J7:J124"/>
  </sortState>
  <mergeCells count="10">
    <mergeCell ref="B2:J3"/>
    <mergeCell ref="G4:G6"/>
    <mergeCell ref="H4:H6"/>
    <mergeCell ref="I4:I6"/>
    <mergeCell ref="J4:J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2022</vt:lpstr>
      <vt:lpstr>2023</vt:lpstr>
      <vt:lpstr>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Littva</dc:creator>
  <cp:lastModifiedBy>Jan Littva</cp:lastModifiedBy>
  <cp:lastPrinted>2024-01-08T19:06:23Z</cp:lastPrinted>
  <dcterms:created xsi:type="dcterms:W3CDTF">2024-01-08T07:41:11Z</dcterms:created>
  <dcterms:modified xsi:type="dcterms:W3CDTF">2024-02-05T10:25:25Z</dcterms:modified>
</cp:coreProperties>
</file>